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ml.chartshapes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ml.chartshapes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ml.chartshapes+xml"/>
  <Override PartName="/xl/drawings/drawing35.xml" ContentType="application/vnd.openxmlformats-officedocument.drawingml.chartshapes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charts/chart27.xml" ContentType="application/vnd.openxmlformats-officedocument.drawingml.chart+xml"/>
  <Override PartName="/xl/drawings/drawing60.xml" ContentType="application/vnd.openxmlformats-officedocument.drawingml.chartshapes+xml"/>
  <Override PartName="/docProps/custom.xml" ContentType="application/vnd.openxmlformats-officedocument.custom-properti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/chart34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ml.chartshapes+xml"/>
  <Override PartName="/xl/drawings/drawing6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ml.chartshapes+xml"/>
  <Override PartName="/xl/drawings/drawing36.xml" ContentType="application/vnd.openxmlformats-officedocument.drawing+xml"/>
  <Override PartName="/xl/drawings/drawing45.xml" ContentType="application/vnd.openxmlformats-officedocument.drawingml.chartshapes+xml"/>
  <Override PartName="/xl/drawings/drawing47.xml" ContentType="application/vnd.openxmlformats-officedocument.drawing+xml"/>
  <Override PartName="/xl/drawings/drawing56.xml" ContentType="application/vnd.openxmlformats-officedocument.drawingml.chartshapes+xml"/>
  <Override PartName="/xl/drawings/drawing6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+xml"/>
  <Override PartName="/xl/drawings/drawing43.xml" ContentType="application/vnd.openxmlformats-officedocument.drawingml.chartshapes+xml"/>
  <Override PartName="/xl/drawings/drawing54.xml" ContentType="application/vnd.openxmlformats-officedocument.drawingml.chartshapes+xml"/>
  <Override PartName="/xl/drawings/drawing6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41.xml" ContentType="application/vnd.openxmlformats-officedocument.drawingml.chartshapes+xml"/>
  <Override PartName="/xl/charts/chart28.xml" ContentType="application/vnd.openxmlformats-officedocument.drawingml.chart+xml"/>
  <Override PartName="/xl/drawings/drawing52.xml" ContentType="application/vnd.openxmlformats-officedocument.drawingml.chartshapes+xml"/>
  <Override PartName="/xl/drawings/drawing61.xml" ContentType="application/vnd.openxmlformats-officedocument.drawing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drawings/drawing48.xml" ContentType="application/vnd.openxmlformats-officedocument.drawingml.chartshapes+xml"/>
  <Override PartName="/xl/drawings/drawing66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ml.chartshapes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charts/chart29.xml" ContentType="application/vnd.openxmlformats-officedocument.drawingml.chart+xml"/>
  <Override PartName="/xl/drawings/drawing62.xml" ContentType="application/vnd.openxmlformats-officedocument.drawingml.chartshapes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drawings/drawing51.xml" ContentType="application/vnd.openxmlformats-officedocument.drawing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charts/chart25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worksheets/sheet27.xml" ContentType="application/vnd.openxmlformats-officedocument.spreadsheetml.workshee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600" yWindow="-15" windowWidth="9645" windowHeight="8805" tabRatio="604"/>
  </bookViews>
  <sheets>
    <sheet name="黄ラベル認証値" sheetId="114" r:id="rId1"/>
    <sheet name="AST" sheetId="146" r:id="rId2"/>
    <sheet name="ALT" sheetId="131" r:id="rId3"/>
    <sheet name="ALP" sheetId="133" r:id="rId4"/>
    <sheet name="LD" sheetId="132" r:id="rId5"/>
    <sheet name="CPK" sheetId="134" r:id="rId6"/>
    <sheet name="rGT" sheetId="135" r:id="rId7"/>
    <sheet name="AMY" sheetId="136" r:id="rId8"/>
    <sheet name="CHE" sheetId="137" r:id="rId9"/>
    <sheet name="TCH" sheetId="138" r:id="rId10"/>
    <sheet name="TG" sheetId="139" r:id="rId11"/>
    <sheet name="HDL" sheetId="140" r:id="rId12"/>
    <sheet name="TBIL" sheetId="141" r:id="rId13"/>
    <sheet name="TP" sheetId="142" r:id="rId14"/>
    <sheet name="ALB" sheetId="143" r:id="rId15"/>
    <sheet name="BUN" sheetId="144" r:id="rId16"/>
    <sheet name="CRE" sheetId="147" r:id="rId17"/>
    <sheet name="UA" sheetId="148" r:id="rId18"/>
    <sheet name="GLU" sheetId="149" r:id="rId19"/>
    <sheet name="Na" sheetId="150" r:id="rId20"/>
    <sheet name="K" sheetId="151" r:id="rId21"/>
    <sheet name="CL" sheetId="152" r:id="rId22"/>
    <sheet name="Ca" sheetId="153" r:id="rId23"/>
    <sheet name="IP" sheetId="154" r:id="rId24"/>
    <sheet name="Fe" sheetId="155" r:id="rId25"/>
    <sheet name="CRP" sheetId="156" r:id="rId26"/>
    <sheet name="IgG" sheetId="157" r:id="rId27"/>
    <sheet name="IgA" sheetId="158" r:id="rId28"/>
    <sheet name="IgM" sheetId="159" r:id="rId29"/>
    <sheet name="LDL" sheetId="160" r:id="rId30"/>
    <sheet name="Mg" sheetId="161" r:id="rId31"/>
    <sheet name="2016.2月を100％とした時の活性変化率" sheetId="162" r:id="rId32"/>
    <sheet name="Module1" sheetId="32" state="veryHidden" r:id="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4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黄ラベル認証値!$A$1:$H$44</definedName>
    <definedName name="ｓｓ" localSheetId="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25725"/>
</workbook>
</file>

<file path=xl/calcChain.xml><?xml version="1.0" encoding="utf-8"?>
<calcChain xmlns="http://schemas.openxmlformats.org/spreadsheetml/2006/main">
  <c r="Q3" i="160"/>
  <c r="Q19" i="152"/>
  <c r="Q20"/>
  <c r="Q3"/>
  <c r="N20"/>
  <c r="N19"/>
  <c r="N18"/>
  <c r="N17"/>
  <c r="N16"/>
  <c r="N15"/>
  <c r="N14"/>
  <c r="N13"/>
  <c r="N12"/>
  <c r="N11"/>
  <c r="N10"/>
  <c r="N9"/>
  <c r="N8"/>
  <c r="N7"/>
  <c r="N6"/>
  <c r="N5"/>
  <c r="N4"/>
  <c r="N3"/>
  <c r="Q20" i="140"/>
  <c r="Q19"/>
  <c r="Q18"/>
  <c r="Q17"/>
  <c r="Q16"/>
  <c r="Q15"/>
  <c r="Q14"/>
  <c r="Q13"/>
  <c r="Q12"/>
  <c r="Q11"/>
  <c r="Q10"/>
  <c r="Q9"/>
  <c r="Q8"/>
  <c r="Q7"/>
  <c r="Q6"/>
  <c r="Q5"/>
  <c r="Q4"/>
  <c r="Q3"/>
  <c r="AE19" i="162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Q20" i="161"/>
  <c r="N20"/>
  <c r="M20"/>
  <c r="V20" i="160"/>
  <c r="Q20"/>
  <c r="P20"/>
  <c r="Q20" i="159"/>
  <c r="N20"/>
  <c r="M20"/>
  <c r="Q20" i="158"/>
  <c r="N20"/>
  <c r="M20"/>
  <c r="Q20" i="157"/>
  <c r="N20"/>
  <c r="M20"/>
  <c r="Q20" i="156"/>
  <c r="N20"/>
  <c r="M20"/>
  <c r="N20" i="155"/>
  <c r="M20"/>
  <c r="Q20" s="1"/>
  <c r="N20" i="154"/>
  <c r="M20"/>
  <c r="Q20" s="1"/>
  <c r="Q20" i="153"/>
  <c r="N20"/>
  <c r="M20"/>
  <c r="V20" i="152"/>
  <c r="P20"/>
  <c r="M20"/>
  <c r="Q20" i="151"/>
  <c r="N20"/>
  <c r="M20"/>
  <c r="N20" i="150"/>
  <c r="M20"/>
  <c r="Q20" s="1"/>
  <c r="N20" i="149"/>
  <c r="M20"/>
  <c r="Q20" s="1"/>
  <c r="Q20" i="148"/>
  <c r="N20"/>
  <c r="M20"/>
  <c r="N20" i="147"/>
  <c r="M20"/>
  <c r="Q20" s="1"/>
  <c r="N20" i="144"/>
  <c r="M20"/>
  <c r="Q20" s="1"/>
  <c r="V20" i="143"/>
  <c r="Q20"/>
  <c r="P20"/>
  <c r="N20"/>
  <c r="M20"/>
  <c r="Q20" i="142"/>
  <c r="N20"/>
  <c r="M20"/>
  <c r="Q20" i="141"/>
  <c r="N20"/>
  <c r="M20"/>
  <c r="P20" i="140"/>
  <c r="V20" s="1"/>
  <c r="Q20" i="139"/>
  <c r="N20"/>
  <c r="M20"/>
  <c r="Q20" i="138"/>
  <c r="N20"/>
  <c r="M20"/>
  <c r="Q20" i="137"/>
  <c r="N20"/>
  <c r="M20"/>
  <c r="Q20" i="136"/>
  <c r="N20"/>
  <c r="M20"/>
  <c r="Q20" i="135"/>
  <c r="N20"/>
  <c r="M20"/>
  <c r="Q20" i="134"/>
  <c r="N20"/>
  <c r="M20"/>
  <c r="Q20" i="146"/>
  <c r="Q20" i="131"/>
  <c r="Q20" i="133"/>
  <c r="Q19"/>
  <c r="N20" i="132"/>
  <c r="M20"/>
  <c r="Q20" s="1"/>
  <c r="N20" i="133"/>
  <c r="M20"/>
  <c r="N20" i="131"/>
  <c r="M20"/>
  <c r="N20" i="146"/>
  <c r="M20"/>
  <c r="P19" i="152"/>
  <c r="P19" i="140"/>
  <c r="P19" i="160"/>
  <c r="P19" i="143"/>
  <c r="M19" i="142"/>
  <c r="M19" i="143"/>
  <c r="M19" i="144"/>
  <c r="M19" i="147"/>
  <c r="M19" i="148"/>
  <c r="M19" i="149"/>
  <c r="M19" i="150"/>
  <c r="M19" i="151"/>
  <c r="M19" i="152"/>
  <c r="M19" i="153"/>
  <c r="M19" i="154"/>
  <c r="M19" i="155"/>
  <c r="M19" i="156"/>
  <c r="M19" i="157"/>
  <c r="M19" i="158"/>
  <c r="M19" i="159"/>
  <c r="M19" i="160"/>
  <c r="M19" i="161"/>
  <c r="M19" i="141"/>
  <c r="M19" i="131"/>
  <c r="M19" i="133"/>
  <c r="M19" i="132"/>
  <c r="M19" i="134"/>
  <c r="M19" i="135"/>
  <c r="M19" i="136"/>
  <c r="M19" i="137"/>
  <c r="M19" i="138"/>
  <c r="M19" i="139"/>
  <c r="M19" i="140"/>
  <c r="M19" i="146"/>
  <c r="AD18" i="162"/>
  <c r="Z18"/>
  <c r="U18"/>
  <c r="Q18"/>
  <c r="M18"/>
  <c r="D18"/>
  <c r="I18"/>
  <c r="X18"/>
  <c r="O18"/>
  <c r="F18"/>
  <c r="AC18"/>
  <c r="Y18"/>
  <c r="T18"/>
  <c r="P18"/>
  <c r="K18"/>
  <c r="G18"/>
  <c r="C18"/>
  <c r="H18"/>
  <c r="AE18"/>
  <c r="AA18"/>
  <c r="W18"/>
  <c r="R18"/>
  <c r="N18"/>
  <c r="E18"/>
  <c r="AB18"/>
  <c r="S18"/>
  <c r="J18"/>
  <c r="B18"/>
  <c r="P18" i="160" l="1"/>
  <c r="P18" i="152"/>
  <c r="P18" i="143"/>
  <c r="P17"/>
  <c r="P18" i="140"/>
  <c r="M18" i="131"/>
  <c r="M18" i="133"/>
  <c r="M18" i="132"/>
  <c r="M18" i="134"/>
  <c r="M18" i="135"/>
  <c r="M18" i="136"/>
  <c r="M18" i="137"/>
  <c r="M18" i="138"/>
  <c r="M18" i="139"/>
  <c r="M18" i="140"/>
  <c r="M18" i="141"/>
  <c r="M18" i="142"/>
  <c r="M18" i="143"/>
  <c r="M18" i="146"/>
  <c r="M18" i="147"/>
  <c r="M18" i="148"/>
  <c r="M18" i="149"/>
  <c r="M18" i="150"/>
  <c r="M18" i="151"/>
  <c r="M18" i="152"/>
  <c r="M18" i="153"/>
  <c r="M18" i="154"/>
  <c r="M18" i="155"/>
  <c r="M18" i="156"/>
  <c r="M18" i="157"/>
  <c r="M18" i="158"/>
  <c r="M18" i="159"/>
  <c r="M18" i="160"/>
  <c r="M18" i="161"/>
  <c r="M18" i="144"/>
  <c r="O17" i="162"/>
  <c r="P17"/>
  <c r="M17"/>
  <c r="N17"/>
  <c r="F17"/>
  <c r="C17"/>
  <c r="D17"/>
  <c r="AD17"/>
  <c r="G17"/>
  <c r="H17"/>
  <c r="E17"/>
  <c r="B17"/>
  <c r="K17"/>
  <c r="L17"/>
  <c r="I17"/>
  <c r="J17"/>
  <c r="P17" i="152" l="1"/>
  <c r="P17" i="160"/>
  <c r="M17" i="148"/>
  <c r="M17" i="149"/>
  <c r="M17" i="150"/>
  <c r="M17" i="151"/>
  <c r="M17" i="152"/>
  <c r="M17" i="153"/>
  <c r="M17" i="154"/>
  <c r="M17" i="155"/>
  <c r="M17" i="156"/>
  <c r="M17" i="157"/>
  <c r="M17" i="158"/>
  <c r="M17" i="159"/>
  <c r="M17" i="160"/>
  <c r="M17" i="161"/>
  <c r="M17" i="147"/>
  <c r="G16" i="162"/>
  <c r="H16"/>
  <c r="AB16"/>
  <c r="W16"/>
  <c r="Y16"/>
  <c r="I16"/>
  <c r="K16"/>
  <c r="N16"/>
  <c r="Z16"/>
  <c r="B16"/>
  <c r="L16"/>
  <c r="AE16"/>
  <c r="AA16"/>
  <c r="AC16"/>
  <c r="M16"/>
  <c r="P16"/>
  <c r="S16"/>
  <c r="C16"/>
  <c r="F16"/>
  <c r="Q16"/>
  <c r="AD16"/>
  <c r="D16"/>
  <c r="X16"/>
  <c r="R16"/>
  <c r="T16"/>
  <c r="E16"/>
  <c r="J16"/>
  <c r="U16"/>
  <c r="P17" i="140" l="1"/>
  <c r="M17" i="131"/>
  <c r="M17" i="133"/>
  <c r="M17" i="132"/>
  <c r="M17" i="134"/>
  <c r="M17" i="135"/>
  <c r="M17" i="136"/>
  <c r="M17" i="137"/>
  <c r="M17" i="138"/>
  <c r="M17" i="139"/>
  <c r="M17" i="140"/>
  <c r="M17" i="141"/>
  <c r="M17" i="142"/>
  <c r="M17" i="143"/>
  <c r="M17" i="144"/>
  <c r="M17" i="146"/>
  <c r="P16" i="152" l="1"/>
  <c r="M16" i="161"/>
  <c r="P16" i="160"/>
  <c r="M16"/>
  <c r="M16" i="147"/>
  <c r="M16" i="148"/>
  <c r="M16" i="149"/>
  <c r="M16" i="150"/>
  <c r="M16" i="151"/>
  <c r="M16" i="152"/>
  <c r="M16" i="153"/>
  <c r="M16" i="154"/>
  <c r="M16" i="155"/>
  <c r="M16" i="156"/>
  <c r="M16" i="157"/>
  <c r="M16" i="158"/>
  <c r="M16" i="159"/>
  <c r="M16" i="144"/>
  <c r="P16" i="143"/>
  <c r="M16"/>
  <c r="M16" i="142"/>
  <c r="M16" i="141"/>
  <c r="P16" i="140"/>
  <c r="M16"/>
  <c r="M16" i="131"/>
  <c r="M16" i="133"/>
  <c r="M16" i="132"/>
  <c r="M16" i="134"/>
  <c r="M16" i="135"/>
  <c r="M16" i="136"/>
  <c r="M16" i="137"/>
  <c r="M16" i="138"/>
  <c r="M16" i="139"/>
  <c r="M16" i="146"/>
  <c r="P15" i="152"/>
  <c r="M15" i="161"/>
  <c r="P15" i="160"/>
  <c r="M15"/>
  <c r="M15" i="147"/>
  <c r="M15" i="148"/>
  <c r="M15" i="149"/>
  <c r="M15" i="150"/>
  <c r="M15" i="151"/>
  <c r="M15" i="152"/>
  <c r="M15" i="153"/>
  <c r="M15" i="154"/>
  <c r="M15" i="155"/>
  <c r="M15" i="156"/>
  <c r="M15" i="157"/>
  <c r="M15" i="158"/>
  <c r="M15" i="159"/>
  <c r="M15" i="144"/>
  <c r="P15" i="143"/>
  <c r="M15"/>
  <c r="M15" i="142"/>
  <c r="M15" i="141"/>
  <c r="P15" i="140"/>
  <c r="M15"/>
  <c r="M15" i="131"/>
  <c r="M15" i="133"/>
  <c r="M15" i="132"/>
  <c r="M15" i="134"/>
  <c r="M15" i="135"/>
  <c r="M15" i="136"/>
  <c r="M15" i="137"/>
  <c r="M15" i="138"/>
  <c r="M15" i="139"/>
  <c r="M15" i="146"/>
  <c r="P14" i="143"/>
  <c r="M14" i="161"/>
  <c r="P14" i="160"/>
  <c r="M14"/>
  <c r="M14" i="154"/>
  <c r="M14" i="155"/>
  <c r="M14" i="156"/>
  <c r="M14" i="157"/>
  <c r="M14" i="158"/>
  <c r="M14" i="159"/>
  <c r="M14" i="153"/>
  <c r="P14" i="152"/>
  <c r="M14"/>
  <c r="M14" i="142"/>
  <c r="M14" i="143"/>
  <c r="M14" i="144"/>
  <c r="M14" i="147"/>
  <c r="M14" i="148"/>
  <c r="M14" i="149"/>
  <c r="M14" i="150"/>
  <c r="M14" i="151"/>
  <c r="M14" i="141"/>
  <c r="P14" i="140"/>
  <c r="M14"/>
  <c r="M14" i="133"/>
  <c r="M14" i="132"/>
  <c r="M14" i="134"/>
  <c r="M14" i="135"/>
  <c r="M14" i="136"/>
  <c r="M14" i="137"/>
  <c r="M14" i="138"/>
  <c r="M14" i="139"/>
  <c r="M14" i="131"/>
  <c r="M14" i="146"/>
  <c r="P13" i="152"/>
  <c r="M13" i="161"/>
  <c r="P13" i="160"/>
  <c r="M13"/>
  <c r="M13" i="156"/>
  <c r="M13" i="157"/>
  <c r="M13" i="158"/>
  <c r="M13" i="159"/>
  <c r="M13" i="155"/>
  <c r="M13" i="147"/>
  <c r="M13" i="148"/>
  <c r="M13" i="149"/>
  <c r="M13" i="150"/>
  <c r="M13" i="151"/>
  <c r="M13" i="152"/>
  <c r="M13" i="153"/>
  <c r="M13" i="154"/>
  <c r="M13" i="144"/>
  <c r="P13" i="143"/>
  <c r="M13"/>
  <c r="M13" i="142"/>
  <c r="M13" i="141"/>
  <c r="P13" i="140"/>
  <c r="M13"/>
  <c r="M13" i="131"/>
  <c r="M13" i="133"/>
  <c r="M13" i="132"/>
  <c r="M13" i="134"/>
  <c r="M13" i="135"/>
  <c r="M13" i="136"/>
  <c r="M13" i="137"/>
  <c r="M13" i="138"/>
  <c r="M13" i="139"/>
  <c r="M13" i="146"/>
  <c r="P12" i="152"/>
  <c r="M12" i="161"/>
  <c r="P12" i="160"/>
  <c r="M12"/>
  <c r="M12" i="156"/>
  <c r="M12" i="157"/>
  <c r="M12" i="158"/>
  <c r="M12" i="159"/>
  <c r="M12" i="155"/>
  <c r="M12" i="147"/>
  <c r="M12" i="148"/>
  <c r="M12" i="149"/>
  <c r="M12" i="150"/>
  <c r="M12" i="151"/>
  <c r="M12" i="152"/>
  <c r="M12" i="153"/>
  <c r="M12" i="154"/>
  <c r="M12" i="144"/>
  <c r="P12" i="143"/>
  <c r="M12"/>
  <c r="M12" i="142"/>
  <c r="M12" i="141"/>
  <c r="P12" i="140"/>
  <c r="M12"/>
  <c r="M12" i="131"/>
  <c r="M12" i="133"/>
  <c r="M12" i="132"/>
  <c r="M12" i="134"/>
  <c r="M12" i="135"/>
  <c r="M12" i="136"/>
  <c r="M12" i="137"/>
  <c r="M12" i="138"/>
  <c r="M12" i="139"/>
  <c r="M12" i="146"/>
  <c r="N12" i="143"/>
  <c r="N13"/>
  <c r="N14"/>
  <c r="N15"/>
  <c r="N16"/>
  <c r="N17"/>
  <c r="N18"/>
  <c r="N19"/>
  <c r="Q12"/>
  <c r="Q13"/>
  <c r="Q14"/>
  <c r="Q15"/>
  <c r="Q16"/>
  <c r="Q17"/>
  <c r="Q18"/>
  <c r="Q19"/>
  <c r="Q11"/>
  <c r="N11"/>
  <c r="M11"/>
  <c r="P11"/>
  <c r="P3"/>
  <c r="M11" i="161"/>
  <c r="P11" i="160"/>
  <c r="M11"/>
  <c r="M11" i="159"/>
  <c r="M11" i="158"/>
  <c r="M11" i="157"/>
  <c r="M11" i="156"/>
  <c r="M11" i="155"/>
  <c r="M11" i="154"/>
  <c r="M11" i="153"/>
  <c r="P11" i="152"/>
  <c r="M11"/>
  <c r="M11" i="151"/>
  <c r="M11" i="150"/>
  <c r="M11" i="149"/>
  <c r="M11" i="148"/>
  <c r="M11" i="142"/>
  <c r="M11" i="144"/>
  <c r="M11" i="147"/>
  <c r="M11" i="141"/>
  <c r="P11" i="140"/>
  <c r="M11"/>
  <c r="M11" i="131"/>
  <c r="M11" i="133"/>
  <c r="M11" i="132"/>
  <c r="M11" i="134"/>
  <c r="M11" i="135"/>
  <c r="M11" i="136"/>
  <c r="M11" i="137"/>
  <c r="M11" i="138"/>
  <c r="M11" i="139"/>
  <c r="M11" i="146"/>
  <c r="M10" i="161"/>
  <c r="P10" i="160"/>
  <c r="M10"/>
  <c r="P10" i="152"/>
  <c r="M10" i="147"/>
  <c r="M10" i="148"/>
  <c r="M10" i="149"/>
  <c r="M10" i="150"/>
  <c r="M10" i="151"/>
  <c r="M10" i="152"/>
  <c r="M10" i="153"/>
  <c r="M10" i="154"/>
  <c r="M10" i="155"/>
  <c r="M10" i="156"/>
  <c r="M10" i="157"/>
  <c r="M10" i="158"/>
  <c r="M10" i="159"/>
  <c r="M10" i="144"/>
  <c r="P10" i="143"/>
  <c r="M10"/>
  <c r="M10" i="142"/>
  <c r="M10" i="141"/>
  <c r="P10" i="140"/>
  <c r="M10"/>
  <c r="M10" i="131"/>
  <c r="M10" i="133"/>
  <c r="M10" i="132"/>
  <c r="M10" i="134"/>
  <c r="M10" i="135"/>
  <c r="M10" i="136"/>
  <c r="M10" i="137"/>
  <c r="M10" i="138"/>
  <c r="M10" i="139"/>
  <c r="M10" i="146"/>
  <c r="AC15" i="162"/>
  <c r="Y10"/>
  <c r="J11"/>
  <c r="C15"/>
  <c r="Q11"/>
  <c r="Z11"/>
  <c r="D11"/>
  <c r="U10"/>
  <c r="E15"/>
  <c r="E9"/>
  <c r="L14"/>
  <c r="AE13"/>
  <c r="Q9"/>
  <c r="G11"/>
  <c r="H10"/>
  <c r="R10"/>
  <c r="H13"/>
  <c r="H14"/>
  <c r="D14"/>
  <c r="W14"/>
  <c r="AB15"/>
  <c r="O14"/>
  <c r="Y13"/>
  <c r="AA9"/>
  <c r="R14"/>
  <c r="Y14"/>
  <c r="I10"/>
  <c r="S15"/>
  <c r="B11"/>
  <c r="AD9"/>
  <c r="X15"/>
  <c r="AC9"/>
  <c r="V13"/>
  <c r="AB14"/>
  <c r="F10"/>
  <c r="Q10"/>
  <c r="C13"/>
  <c r="X14"/>
  <c r="K13"/>
  <c r="AE14"/>
  <c r="R15"/>
  <c r="AC13"/>
  <c r="AB13"/>
  <c r="AA13"/>
  <c r="Z15"/>
  <c r="I14"/>
  <c r="S14"/>
  <c r="F13"/>
  <c r="AC11"/>
  <c r="X10"/>
  <c r="P15"/>
  <c r="P10"/>
  <c r="AD11"/>
  <c r="C11"/>
  <c r="AB10"/>
  <c r="K14"/>
  <c r="N10"/>
  <c r="E11"/>
  <c r="AD13"/>
  <c r="AD15"/>
  <c r="Q13"/>
  <c r="P13"/>
  <c r="AE11"/>
  <c r="W9"/>
  <c r="P14"/>
  <c r="J9"/>
  <c r="T9"/>
  <c r="Z10"/>
  <c r="X11"/>
  <c r="AC10"/>
  <c r="K10"/>
  <c r="R9"/>
  <c r="H9"/>
  <c r="W11"/>
  <c r="Y15"/>
  <c r="W15"/>
  <c r="W10"/>
  <c r="P11"/>
  <c r="N13"/>
  <c r="Z14"/>
  <c r="K15"/>
  <c r="U11"/>
  <c r="O11"/>
  <c r="Z13"/>
  <c r="U9"/>
  <c r="S11"/>
  <c r="S10"/>
  <c r="G9"/>
  <c r="T15"/>
  <c r="H11"/>
  <c r="AC14"/>
  <c r="Z9"/>
  <c r="M14"/>
  <c r="K9"/>
  <c r="U14"/>
  <c r="G15"/>
  <c r="F11"/>
  <c r="U15"/>
  <c r="AE10"/>
  <c r="T13"/>
  <c r="K11"/>
  <c r="N9"/>
  <c r="D15"/>
  <c r="B15"/>
  <c r="L13"/>
  <c r="Q14"/>
  <c r="T11"/>
  <c r="AA11"/>
  <c r="AE9"/>
  <c r="J13"/>
  <c r="B13"/>
  <c r="U13"/>
  <c r="M9"/>
  <c r="X9"/>
  <c r="J14"/>
  <c r="E14"/>
  <c r="W13"/>
  <c r="M15"/>
  <c r="B14"/>
  <c r="S13"/>
  <c r="Y9"/>
  <c r="N14"/>
  <c r="V10"/>
  <c r="AB11"/>
  <c r="B9"/>
  <c r="V9"/>
  <c r="I15"/>
  <c r="H15"/>
  <c r="M11"/>
  <c r="E10"/>
  <c r="AB9"/>
  <c r="D13"/>
  <c r="N11"/>
  <c r="E13"/>
  <c r="L11"/>
  <c r="M10"/>
  <c r="I9"/>
  <c r="T14"/>
  <c r="S9"/>
  <c r="C14"/>
  <c r="G13"/>
  <c r="AD14"/>
  <c r="L10"/>
  <c r="C10"/>
  <c r="I11"/>
  <c r="J15"/>
  <c r="I13"/>
  <c r="D9"/>
  <c r="P9"/>
  <c r="X13"/>
  <c r="G14"/>
  <c r="R11"/>
  <c r="F14"/>
  <c r="R13"/>
  <c r="L15"/>
  <c r="B10"/>
  <c r="AA15"/>
  <c r="Q15"/>
  <c r="J10"/>
  <c r="C9"/>
  <c r="G10"/>
  <c r="F15"/>
  <c r="D10"/>
  <c r="F9"/>
  <c r="AA10"/>
  <c r="N15"/>
  <c r="O15"/>
  <c r="AE15"/>
  <c r="AA14"/>
  <c r="M13"/>
  <c r="T10"/>
  <c r="Y11"/>
  <c r="AD10"/>
  <c r="L9"/>
  <c r="M9" i="161" l="1"/>
  <c r="P9" i="160"/>
  <c r="M9"/>
  <c r="Q5" i="152"/>
  <c r="Q6"/>
  <c r="Q7"/>
  <c r="Q8"/>
  <c r="Q9"/>
  <c r="Q4"/>
  <c r="P9"/>
  <c r="M9" i="147"/>
  <c r="M9" i="148"/>
  <c r="M9" i="149"/>
  <c r="M9" i="150"/>
  <c r="M9" i="151"/>
  <c r="M9" i="152"/>
  <c r="M9" i="153"/>
  <c r="M9" i="154"/>
  <c r="M9" i="155"/>
  <c r="M9" i="156"/>
  <c r="M9" i="157"/>
  <c r="M9" i="158"/>
  <c r="M9" i="159"/>
  <c r="M9" i="144"/>
  <c r="P9" i="143"/>
  <c r="M9"/>
  <c r="M9" i="142"/>
  <c r="M9" i="141"/>
  <c r="P9" i="140"/>
  <c r="M9"/>
  <c r="M9" i="131"/>
  <c r="M9" i="133"/>
  <c r="M9" i="132"/>
  <c r="M9" i="134"/>
  <c r="M9" i="135"/>
  <c r="M9" i="136"/>
  <c r="M9" i="137"/>
  <c r="M9" i="138"/>
  <c r="M9" i="139"/>
  <c r="M9" i="146"/>
  <c r="P8" i="152"/>
  <c r="M8" i="161"/>
  <c r="P8" i="160"/>
  <c r="M8"/>
  <c r="M8" i="147"/>
  <c r="M8" i="148"/>
  <c r="M8" i="149"/>
  <c r="M8" i="150"/>
  <c r="M8" i="151"/>
  <c r="M8" i="152"/>
  <c r="M8" i="153"/>
  <c r="M8" i="154"/>
  <c r="M8" i="155"/>
  <c r="M8" i="156"/>
  <c r="M8" i="157"/>
  <c r="M8" i="158"/>
  <c r="M8" i="159"/>
  <c r="M8" i="144"/>
  <c r="P8" i="143"/>
  <c r="M8"/>
  <c r="M8" i="142"/>
  <c r="M8" i="141"/>
  <c r="P8" i="140"/>
  <c r="M8"/>
  <c r="M8" i="131"/>
  <c r="M8" i="133"/>
  <c r="M8" i="132"/>
  <c r="M8" i="134"/>
  <c r="M8" i="135"/>
  <c r="M8" i="136"/>
  <c r="M8" i="137"/>
  <c r="M8" i="138"/>
  <c r="M8" i="139"/>
  <c r="M8" i="146"/>
  <c r="M7" i="161"/>
  <c r="P7" i="160"/>
  <c r="M7"/>
  <c r="M7" i="158"/>
  <c r="M7" i="159"/>
  <c r="M7" i="157"/>
  <c r="P7" i="152"/>
  <c r="M7" i="147"/>
  <c r="M7" i="148"/>
  <c r="M7" i="149"/>
  <c r="M7" i="150"/>
  <c r="M7" i="151"/>
  <c r="M7" i="152"/>
  <c r="M7" i="153"/>
  <c r="M7" i="154"/>
  <c r="M7" i="155"/>
  <c r="M7" i="156"/>
  <c r="M7" i="144"/>
  <c r="P7" i="143"/>
  <c r="M7"/>
  <c r="M7" i="142"/>
  <c r="M7" i="141"/>
  <c r="P7" i="140"/>
  <c r="M7"/>
  <c r="M7" i="139"/>
  <c r="M7" i="131"/>
  <c r="M7" i="133"/>
  <c r="M7" i="132"/>
  <c r="M7" i="134"/>
  <c r="M7" i="135"/>
  <c r="M7" i="136"/>
  <c r="M7" i="137"/>
  <c r="M7" i="138"/>
  <c r="M7" i="146"/>
  <c r="F8" i="162"/>
  <c r="AA8"/>
  <c r="H7"/>
  <c r="Q7"/>
  <c r="W7"/>
  <c r="F7"/>
  <c r="AE6"/>
  <c r="Y6"/>
  <c r="T8"/>
  <c r="G8"/>
  <c r="W6"/>
  <c r="U8"/>
  <c r="G6"/>
  <c r="Q8"/>
  <c r="Y7"/>
  <c r="P7"/>
  <c r="AC6"/>
  <c r="L7"/>
  <c r="AD7"/>
  <c r="AB6"/>
  <c r="P8"/>
  <c r="AD6"/>
  <c r="Z7"/>
  <c r="AA6"/>
  <c r="I8"/>
  <c r="L8"/>
  <c r="U7"/>
  <c r="AB8"/>
  <c r="M7"/>
  <c r="S7"/>
  <c r="P6"/>
  <c r="L6"/>
  <c r="N6"/>
  <c r="R6"/>
  <c r="K7"/>
  <c r="M6"/>
  <c r="B6"/>
  <c r="J8"/>
  <c r="J7"/>
  <c r="B8"/>
  <c r="AC7"/>
  <c r="U6"/>
  <c r="F6"/>
  <c r="H6"/>
  <c r="Z6"/>
  <c r="AE8"/>
  <c r="D6"/>
  <c r="J6"/>
  <c r="N8"/>
  <c r="S6"/>
  <c r="D7"/>
  <c r="V6"/>
  <c r="M8"/>
  <c r="K6"/>
  <c r="T7"/>
  <c r="G7"/>
  <c r="AE7"/>
  <c r="B7"/>
  <c r="V8"/>
  <c r="Z8"/>
  <c r="C8"/>
  <c r="E8"/>
  <c r="T6"/>
  <c r="X6"/>
  <c r="AD8"/>
  <c r="D8"/>
  <c r="R8"/>
  <c r="Q6"/>
  <c r="E6"/>
  <c r="W8"/>
  <c r="X7"/>
  <c r="N7"/>
  <c r="C6"/>
  <c r="AC8"/>
  <c r="Y8"/>
  <c r="S8"/>
  <c r="H8"/>
  <c r="AA7"/>
  <c r="K8"/>
  <c r="C7"/>
  <c r="E7"/>
  <c r="I7"/>
  <c r="I6"/>
  <c r="X8"/>
  <c r="R7"/>
  <c r="AB7"/>
  <c r="M6" i="161" l="1"/>
  <c r="P6" i="160"/>
  <c r="M6"/>
  <c r="M6" i="159"/>
  <c r="M6" i="158"/>
  <c r="M6" i="157"/>
  <c r="M6" i="156"/>
  <c r="M6" i="155"/>
  <c r="M6" i="154"/>
  <c r="M6" i="153"/>
  <c r="P6" i="152"/>
  <c r="M6"/>
  <c r="M6" i="151"/>
  <c r="M6" i="150"/>
  <c r="M6" i="149"/>
  <c r="M6" i="148"/>
  <c r="M6" i="147"/>
  <c r="M6" i="144"/>
  <c r="P6" i="143"/>
  <c r="M6"/>
  <c r="M6" i="142"/>
  <c r="M6" i="141"/>
  <c r="P6" i="140"/>
  <c r="M6"/>
  <c r="M6" i="139"/>
  <c r="M6" i="138"/>
  <c r="M6" i="137"/>
  <c r="M6" i="136"/>
  <c r="M6" i="135"/>
  <c r="M6" i="134"/>
  <c r="M6" i="132"/>
  <c r="M6" i="133"/>
  <c r="M6" i="131"/>
  <c r="M6" i="146"/>
  <c r="B5" i="162"/>
  <c r="J5"/>
  <c r="E5"/>
  <c r="P5"/>
  <c r="M5"/>
  <c r="Z5"/>
  <c r="I5"/>
  <c r="AC5"/>
  <c r="R5"/>
  <c r="U5"/>
  <c r="Q5"/>
  <c r="S5"/>
  <c r="C5"/>
  <c r="W5"/>
  <c r="T5"/>
  <c r="H5"/>
  <c r="K5"/>
  <c r="Y5"/>
  <c r="AA5"/>
  <c r="AB5"/>
  <c r="D5"/>
  <c r="X5"/>
  <c r="L5"/>
  <c r="G5"/>
  <c r="N5"/>
  <c r="F5"/>
  <c r="AD5"/>
  <c r="V5"/>
  <c r="AE5"/>
  <c r="M5" i="161" l="1"/>
  <c r="P5" i="160"/>
  <c r="M5"/>
  <c r="P5" i="152"/>
  <c r="M5" i="147"/>
  <c r="M5" i="148"/>
  <c r="M5" i="149"/>
  <c r="M5" i="150"/>
  <c r="M5" i="151"/>
  <c r="M5" i="152"/>
  <c r="M5" i="153"/>
  <c r="M5" i="154"/>
  <c r="M5" i="155"/>
  <c r="M5" i="156"/>
  <c r="M5" i="157"/>
  <c r="M5" i="158"/>
  <c r="M5" i="159"/>
  <c r="M5" i="144"/>
  <c r="P5" i="143"/>
  <c r="M5"/>
  <c r="M5" i="142"/>
  <c r="M5" i="141"/>
  <c r="P5" i="140"/>
  <c r="M5"/>
  <c r="M5" i="146"/>
  <c r="M5" i="133"/>
  <c r="M5" i="132"/>
  <c r="M5" i="134"/>
  <c r="M5" i="135"/>
  <c r="M5" i="136"/>
  <c r="M5" i="137"/>
  <c r="M5" i="138"/>
  <c r="M5" i="139"/>
  <c r="M5" i="131"/>
  <c r="AE4" i="162"/>
  <c r="AB4"/>
  <c r="AA4"/>
  <c r="AC4"/>
  <c r="I4"/>
  <c r="B4"/>
  <c r="E4"/>
  <c r="AD4"/>
  <c r="K4"/>
  <c r="C4"/>
  <c r="M4"/>
  <c r="Q4"/>
  <c r="D4"/>
  <c r="H4"/>
  <c r="L4"/>
  <c r="S4"/>
  <c r="Y4"/>
  <c r="T4"/>
  <c r="V4"/>
  <c r="Z4"/>
  <c r="R4"/>
  <c r="X4"/>
  <c r="G4"/>
  <c r="F4"/>
  <c r="P4"/>
  <c r="U4"/>
  <c r="N4"/>
  <c r="W4"/>
  <c r="J4"/>
  <c r="M3" i="143" l="1"/>
  <c r="M4" i="136"/>
  <c r="M3"/>
  <c r="Q4" i="131"/>
  <c r="Q4" i="133"/>
  <c r="Q4" i="132"/>
  <c r="M4" i="131"/>
  <c r="M4" i="146"/>
  <c r="Q4" s="1"/>
  <c r="Z3" i="162"/>
  <c r="S3"/>
  <c r="C3"/>
  <c r="U3"/>
  <c r="AB3"/>
  <c r="AD3"/>
  <c r="R3"/>
  <c r="E3"/>
  <c r="AE3"/>
  <c r="AC3"/>
  <c r="L3"/>
  <c r="J3"/>
  <c r="T3"/>
  <c r="N3"/>
  <c r="W3"/>
  <c r="Y3"/>
  <c r="X3"/>
  <c r="G3"/>
  <c r="M3"/>
  <c r="B3"/>
  <c r="Q3"/>
  <c r="K3"/>
  <c r="F3"/>
  <c r="AA3"/>
  <c r="I3"/>
  <c r="P3"/>
  <c r="V3"/>
  <c r="D3"/>
  <c r="M4" i="161" l="1"/>
  <c r="P4" i="160"/>
  <c r="M4"/>
  <c r="M4" i="159"/>
  <c r="M4" i="158"/>
  <c r="M4" i="157"/>
  <c r="M4" i="156"/>
  <c r="M4" i="155"/>
  <c r="M4" i="154"/>
  <c r="M4" i="153"/>
  <c r="P4" i="152"/>
  <c r="M4"/>
  <c r="M4" i="151"/>
  <c r="M4" i="150"/>
  <c r="M4" i="149"/>
  <c r="M4" i="148"/>
  <c r="M4" i="147"/>
  <c r="M4" i="144"/>
  <c r="P4" i="143"/>
  <c r="M4"/>
  <c r="M4" i="142"/>
  <c r="M4" i="141"/>
  <c r="P4" i="140"/>
  <c r="M4"/>
  <c r="M4" i="139"/>
  <c r="M4" i="138"/>
  <c r="M4" i="137"/>
  <c r="M4" i="135"/>
  <c r="M4" i="134"/>
  <c r="M4" i="132"/>
  <c r="M4" i="133"/>
  <c r="N19" i="161" l="1"/>
  <c r="N18"/>
  <c r="N17"/>
  <c r="N16"/>
  <c r="N15"/>
  <c r="N14"/>
  <c r="N13"/>
  <c r="N12"/>
  <c r="N11"/>
  <c r="N10"/>
  <c r="N9"/>
  <c r="N8"/>
  <c r="N7"/>
  <c r="N6"/>
  <c r="N5"/>
  <c r="N4"/>
  <c r="N3"/>
  <c r="M3"/>
  <c r="Q19" i="160"/>
  <c r="N19"/>
  <c r="Q18"/>
  <c r="N18"/>
  <c r="Q17"/>
  <c r="N17"/>
  <c r="Q16"/>
  <c r="N16"/>
  <c r="Q15"/>
  <c r="N15"/>
  <c r="Q14"/>
  <c r="N14"/>
  <c r="Q13"/>
  <c r="N13"/>
  <c r="Q12"/>
  <c r="N12"/>
  <c r="Q11"/>
  <c r="N11"/>
  <c r="Q10"/>
  <c r="N10"/>
  <c r="Q9"/>
  <c r="N9"/>
  <c r="Q8"/>
  <c r="N8"/>
  <c r="Q7"/>
  <c r="N7"/>
  <c r="Q6"/>
  <c r="N6"/>
  <c r="Q5"/>
  <c r="N5"/>
  <c r="Q4"/>
  <c r="N4"/>
  <c r="P3"/>
  <c r="V18" s="1"/>
  <c r="N3"/>
  <c r="N19" i="159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58"/>
  <c r="N18"/>
  <c r="N17"/>
  <c r="N16"/>
  <c r="N15"/>
  <c r="N14"/>
  <c r="N13"/>
  <c r="N12"/>
  <c r="N11"/>
  <c r="N10"/>
  <c r="N9"/>
  <c r="N8"/>
  <c r="N7"/>
  <c r="N6"/>
  <c r="N5"/>
  <c r="N4"/>
  <c r="N3"/>
  <c r="M3"/>
  <c r="N19" i="157"/>
  <c r="N18"/>
  <c r="N17"/>
  <c r="N16"/>
  <c r="N15"/>
  <c r="N14"/>
  <c r="N13"/>
  <c r="N12"/>
  <c r="N11"/>
  <c r="N10"/>
  <c r="N9"/>
  <c r="N8"/>
  <c r="N7"/>
  <c r="N6"/>
  <c r="N5"/>
  <c r="N4"/>
  <c r="N3"/>
  <c r="M3"/>
  <c r="N19" i="156"/>
  <c r="N18"/>
  <c r="N17"/>
  <c r="N16"/>
  <c r="N15"/>
  <c r="N14"/>
  <c r="N13"/>
  <c r="N12"/>
  <c r="N11"/>
  <c r="N10"/>
  <c r="N9"/>
  <c r="N8"/>
  <c r="N7"/>
  <c r="N6"/>
  <c r="N5"/>
  <c r="N4"/>
  <c r="N3"/>
  <c r="M3"/>
  <c r="N19" i="155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54"/>
  <c r="N18"/>
  <c r="N17"/>
  <c r="N16"/>
  <c r="N15"/>
  <c r="N14"/>
  <c r="N13"/>
  <c r="N12"/>
  <c r="N11"/>
  <c r="N10"/>
  <c r="N9"/>
  <c r="N8"/>
  <c r="N7"/>
  <c r="N6"/>
  <c r="N5"/>
  <c r="N4"/>
  <c r="N3"/>
  <c r="M3"/>
  <c r="N19" i="153"/>
  <c r="N18"/>
  <c r="N17"/>
  <c r="N16"/>
  <c r="N15"/>
  <c r="N14"/>
  <c r="N13"/>
  <c r="N12"/>
  <c r="N11"/>
  <c r="N10"/>
  <c r="N9"/>
  <c r="N8"/>
  <c r="N7"/>
  <c r="N6"/>
  <c r="N5"/>
  <c r="N4"/>
  <c r="N3"/>
  <c r="M3"/>
  <c r="Q18" i="152"/>
  <c r="Q17"/>
  <c r="Q16"/>
  <c r="Q15"/>
  <c r="Q14"/>
  <c r="Q13"/>
  <c r="Q12"/>
  <c r="Q11"/>
  <c r="Q10"/>
  <c r="P3"/>
  <c r="V19" s="1"/>
  <c r="M3"/>
  <c r="N19" i="151"/>
  <c r="N18"/>
  <c r="N17"/>
  <c r="N16"/>
  <c r="N15"/>
  <c r="N14"/>
  <c r="N13"/>
  <c r="N12"/>
  <c r="N11"/>
  <c r="N10"/>
  <c r="N9"/>
  <c r="N8"/>
  <c r="N7"/>
  <c r="N6"/>
  <c r="N5"/>
  <c r="N4"/>
  <c r="N3"/>
  <c r="M3"/>
  <c r="N19" i="150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49"/>
  <c r="N18"/>
  <c r="N17"/>
  <c r="N16"/>
  <c r="N15"/>
  <c r="N14"/>
  <c r="N13"/>
  <c r="N12"/>
  <c r="N11"/>
  <c r="N10"/>
  <c r="N9"/>
  <c r="N8"/>
  <c r="N7"/>
  <c r="N6"/>
  <c r="N5"/>
  <c r="N4"/>
  <c r="N3"/>
  <c r="M3"/>
  <c r="N19" i="148"/>
  <c r="N18"/>
  <c r="N17"/>
  <c r="N16"/>
  <c r="N15"/>
  <c r="N14"/>
  <c r="N13"/>
  <c r="N12"/>
  <c r="N11"/>
  <c r="N10"/>
  <c r="N9"/>
  <c r="N8"/>
  <c r="N7"/>
  <c r="N6"/>
  <c r="N5"/>
  <c r="N4"/>
  <c r="N3"/>
  <c r="M3"/>
  <c r="N19" i="147"/>
  <c r="N18"/>
  <c r="N17"/>
  <c r="N16"/>
  <c r="N15"/>
  <c r="N14"/>
  <c r="N13"/>
  <c r="N12"/>
  <c r="N11"/>
  <c r="N10"/>
  <c r="N9"/>
  <c r="N8"/>
  <c r="N7"/>
  <c r="N6"/>
  <c r="N5"/>
  <c r="N4"/>
  <c r="N3"/>
  <c r="M3"/>
  <c r="N19" i="146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44"/>
  <c r="N18"/>
  <c r="N17"/>
  <c r="N16"/>
  <c r="N15"/>
  <c r="N14"/>
  <c r="N13"/>
  <c r="N12"/>
  <c r="N11"/>
  <c r="N10"/>
  <c r="N9"/>
  <c r="N8"/>
  <c r="N7"/>
  <c r="N6"/>
  <c r="N5"/>
  <c r="N4"/>
  <c r="N3"/>
  <c r="M3"/>
  <c r="Q18" s="1"/>
  <c r="Q10" i="143"/>
  <c r="N10"/>
  <c r="Q9"/>
  <c r="N9"/>
  <c r="Q8"/>
  <c r="N8"/>
  <c r="Q7"/>
  <c r="N7"/>
  <c r="Q6"/>
  <c r="N6"/>
  <c r="Q5"/>
  <c r="N5"/>
  <c r="Q4"/>
  <c r="N4"/>
  <c r="Q3"/>
  <c r="V18"/>
  <c r="N3"/>
  <c r="N19" i="142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41"/>
  <c r="N18"/>
  <c r="N17"/>
  <c r="N16"/>
  <c r="N15"/>
  <c r="N14"/>
  <c r="N13"/>
  <c r="N12"/>
  <c r="N11"/>
  <c r="N10"/>
  <c r="N9"/>
  <c r="N8"/>
  <c r="N7"/>
  <c r="N6"/>
  <c r="N5"/>
  <c r="N4"/>
  <c r="N3"/>
  <c r="M3"/>
  <c r="N19" i="140"/>
  <c r="N18"/>
  <c r="N17"/>
  <c r="N16"/>
  <c r="N15"/>
  <c r="N14"/>
  <c r="N13"/>
  <c r="N12"/>
  <c r="N11"/>
  <c r="N10"/>
  <c r="N9"/>
  <c r="N8"/>
  <c r="N7"/>
  <c r="N6"/>
  <c r="N5"/>
  <c r="N4"/>
  <c r="P3"/>
  <c r="N3"/>
  <c r="N19" i="139"/>
  <c r="N18"/>
  <c r="N17"/>
  <c r="N16"/>
  <c r="N15"/>
  <c r="N14"/>
  <c r="N13"/>
  <c r="N12"/>
  <c r="N11"/>
  <c r="N10"/>
  <c r="N9"/>
  <c r="N8"/>
  <c r="N7"/>
  <c r="N6"/>
  <c r="N5"/>
  <c r="N4"/>
  <c r="N3"/>
  <c r="M3"/>
  <c r="N19" i="138"/>
  <c r="N18"/>
  <c r="N17"/>
  <c r="N16"/>
  <c r="N15"/>
  <c r="N14"/>
  <c r="N13"/>
  <c r="N12"/>
  <c r="N11"/>
  <c r="N10"/>
  <c r="N9"/>
  <c r="N8"/>
  <c r="N7"/>
  <c r="N6"/>
  <c r="N5"/>
  <c r="N4"/>
  <c r="N3"/>
  <c r="M3"/>
  <c r="Q11" s="1"/>
  <c r="N19" i="137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36"/>
  <c r="N18"/>
  <c r="N17"/>
  <c r="N16"/>
  <c r="N15"/>
  <c r="N14"/>
  <c r="N13"/>
  <c r="N12"/>
  <c r="N11"/>
  <c r="N10"/>
  <c r="N9"/>
  <c r="N8"/>
  <c r="N7"/>
  <c r="N6"/>
  <c r="N5"/>
  <c r="N4"/>
  <c r="N3"/>
  <c r="N19" i="135"/>
  <c r="N18"/>
  <c r="N17"/>
  <c r="N16"/>
  <c r="N15"/>
  <c r="N14"/>
  <c r="N13"/>
  <c r="N12"/>
  <c r="N11"/>
  <c r="N10"/>
  <c r="N9"/>
  <c r="N8"/>
  <c r="N7"/>
  <c r="N6"/>
  <c r="N5"/>
  <c r="N4"/>
  <c r="N3"/>
  <c r="M3"/>
  <c r="N19" i="134"/>
  <c r="N18"/>
  <c r="N17"/>
  <c r="N16"/>
  <c r="N15"/>
  <c r="N14"/>
  <c r="N13"/>
  <c r="N12"/>
  <c r="N11"/>
  <c r="N10"/>
  <c r="N9"/>
  <c r="N8"/>
  <c r="N7"/>
  <c r="N6"/>
  <c r="N5"/>
  <c r="N4"/>
  <c r="N3"/>
  <c r="M3"/>
  <c r="Q19" s="1"/>
  <c r="N19" i="133"/>
  <c r="N18"/>
  <c r="N17"/>
  <c r="N16"/>
  <c r="N15"/>
  <c r="N14"/>
  <c r="N13"/>
  <c r="N12"/>
  <c r="N11"/>
  <c r="N10"/>
  <c r="N9"/>
  <c r="N8"/>
  <c r="N7"/>
  <c r="N6"/>
  <c r="N5"/>
  <c r="N4"/>
  <c r="N3"/>
  <c r="M3"/>
  <c r="N19" i="132"/>
  <c r="N18"/>
  <c r="N17"/>
  <c r="N16"/>
  <c r="N15"/>
  <c r="N14"/>
  <c r="N13"/>
  <c r="N12"/>
  <c r="N11"/>
  <c r="N10"/>
  <c r="N9"/>
  <c r="N8"/>
  <c r="N7"/>
  <c r="N6"/>
  <c r="N5"/>
  <c r="N4"/>
  <c r="N3"/>
  <c r="M3"/>
  <c r="Q18" s="1"/>
  <c r="N19" i="131"/>
  <c r="N18"/>
  <c r="N17"/>
  <c r="N16"/>
  <c r="N15"/>
  <c r="N14"/>
  <c r="N13"/>
  <c r="N12"/>
  <c r="N11"/>
  <c r="N10"/>
  <c r="N9"/>
  <c r="N8"/>
  <c r="N7"/>
  <c r="N6"/>
  <c r="N5"/>
  <c r="N4"/>
  <c r="N3"/>
  <c r="M3"/>
  <c r="V18" i="162"/>
  <c r="Q3" i="156" l="1"/>
  <c r="Q11" i="148"/>
  <c r="Q11" i="147"/>
  <c r="Q5"/>
  <c r="Q5" i="153"/>
  <c r="Q11"/>
  <c r="Q3" i="151"/>
  <c r="Q9"/>
  <c r="Q17" i="148"/>
  <c r="Q3" i="147"/>
  <c r="Q9"/>
  <c r="Q13" i="161"/>
  <c r="V4" i="160"/>
  <c r="V16"/>
  <c r="V12"/>
  <c r="V8"/>
  <c r="Q17" i="153"/>
  <c r="Q3"/>
  <c r="Q9"/>
  <c r="Q5" i="151"/>
  <c r="Q11"/>
  <c r="Q17"/>
  <c r="Q5" i="148"/>
  <c r="Q17" i="147"/>
  <c r="Q13" i="141"/>
  <c r="Q5" i="161"/>
  <c r="Q19" i="156"/>
  <c r="Q11"/>
  <c r="Q13" i="153"/>
  <c r="Q19"/>
  <c r="Q13" i="151"/>
  <c r="Q19"/>
  <c r="Q13" i="148"/>
  <c r="Q19"/>
  <c r="Q3"/>
  <c r="Q9"/>
  <c r="Q13" i="147"/>
  <c r="Q19"/>
  <c r="V7" i="143"/>
  <c r="V3"/>
  <c r="V11"/>
  <c r="V19"/>
  <c r="V15"/>
  <c r="V8"/>
  <c r="V16"/>
  <c r="V4"/>
  <c r="V12"/>
  <c r="Q5" i="141"/>
  <c r="Q11" i="139"/>
  <c r="Q3"/>
  <c r="Q19"/>
  <c r="Q17"/>
  <c r="Q9"/>
  <c r="Q3" i="132"/>
  <c r="Q19"/>
  <c r="Q9"/>
  <c r="Q11"/>
  <c r="Q17"/>
  <c r="Q13" i="146"/>
  <c r="Q5"/>
  <c r="Q9" i="161"/>
  <c r="Q17"/>
  <c r="Q3"/>
  <c r="Q11"/>
  <c r="Q19"/>
  <c r="Q7"/>
  <c r="Q15"/>
  <c r="Q15" i="157"/>
  <c r="Q9"/>
  <c r="Q17"/>
  <c r="Q3"/>
  <c r="Q11"/>
  <c r="Q19"/>
  <c r="Q7"/>
  <c r="Q5"/>
  <c r="Q13"/>
  <c r="Q7" i="156"/>
  <c r="Q15"/>
  <c r="Q9"/>
  <c r="Q17"/>
  <c r="Q5"/>
  <c r="Q13"/>
  <c r="Q7" i="153"/>
  <c r="Q15"/>
  <c r="Q7" i="151"/>
  <c r="Q15"/>
  <c r="Q7" i="148"/>
  <c r="Q15"/>
  <c r="Q7" i="147"/>
  <c r="Q15"/>
  <c r="Q15" i="141"/>
  <c r="Q9"/>
  <c r="Q17"/>
  <c r="Q7"/>
  <c r="Q3"/>
  <c r="Q11"/>
  <c r="Q19"/>
  <c r="Q5" i="139"/>
  <c r="Q13"/>
  <c r="Q7"/>
  <c r="Q15"/>
  <c r="Q7" i="136"/>
  <c r="Q17"/>
  <c r="Q5"/>
  <c r="Q13"/>
  <c r="Q15"/>
  <c r="Q9"/>
  <c r="Q3"/>
  <c r="Q11"/>
  <c r="Q19"/>
  <c r="Q7" i="135"/>
  <c r="Q15"/>
  <c r="Q5"/>
  <c r="Q13"/>
  <c r="Q9"/>
  <c r="Q17"/>
  <c r="Q3"/>
  <c r="Q11"/>
  <c r="Q19"/>
  <c r="Q5" i="132"/>
  <c r="Q13"/>
  <c r="Q7"/>
  <c r="Q15"/>
  <c r="Q15" i="131"/>
  <c r="Q9"/>
  <c r="Q17"/>
  <c r="Q3"/>
  <c r="Q11"/>
  <c r="Q19"/>
  <c r="Q7"/>
  <c r="Q5"/>
  <c r="Q13"/>
  <c r="Q7" i="146"/>
  <c r="Q15"/>
  <c r="Q9"/>
  <c r="Q17"/>
  <c r="Q3"/>
  <c r="Q11"/>
  <c r="Q6" i="150"/>
  <c r="Q10"/>
  <c r="Q14"/>
  <c r="Q16"/>
  <c r="V9" i="152"/>
  <c r="V13"/>
  <c r="Q6" i="155"/>
  <c r="Q10"/>
  <c r="Q14"/>
  <c r="Q16"/>
  <c r="Q6" i="159"/>
  <c r="Q8"/>
  <c r="Q10"/>
  <c r="Q12"/>
  <c r="Q14"/>
  <c r="Q16"/>
  <c r="Q18"/>
  <c r="Q6" i="149"/>
  <c r="Q10"/>
  <c r="Q14"/>
  <c r="Q18"/>
  <c r="V6" i="152"/>
  <c r="V14"/>
  <c r="Q6" i="154"/>
  <c r="Q10"/>
  <c r="Q14"/>
  <c r="Q18"/>
  <c r="Q6" i="158"/>
  <c r="Q10"/>
  <c r="Q14"/>
  <c r="Q18"/>
  <c r="V5" i="160"/>
  <c r="V13"/>
  <c r="V17"/>
  <c r="Q4" i="147"/>
  <c r="Q6"/>
  <c r="Q8"/>
  <c r="Q10"/>
  <c r="Q12"/>
  <c r="Q14"/>
  <c r="Q16"/>
  <c r="Q18"/>
  <c r="Q3" i="149"/>
  <c r="Q5"/>
  <c r="Q7"/>
  <c r="Q9"/>
  <c r="Q11"/>
  <c r="Q13"/>
  <c r="Q15"/>
  <c r="Q17"/>
  <c r="Q19"/>
  <c r="Q4" i="151"/>
  <c r="Q6"/>
  <c r="Q8"/>
  <c r="Q10"/>
  <c r="Q12"/>
  <c r="Q14"/>
  <c r="Q16"/>
  <c r="Q18"/>
  <c r="V4" i="152"/>
  <c r="V8"/>
  <c r="V12"/>
  <c r="V16"/>
  <c r="Q3" i="154"/>
  <c r="Q5"/>
  <c r="Q7"/>
  <c r="Q9"/>
  <c r="Q11"/>
  <c r="Q13"/>
  <c r="Q15"/>
  <c r="Q17"/>
  <c r="Q19"/>
  <c r="Q4" i="156"/>
  <c r="Q6"/>
  <c r="Q8"/>
  <c r="Q10"/>
  <c r="Q12"/>
  <c r="Q14"/>
  <c r="Q16"/>
  <c r="Q18"/>
  <c r="Q3" i="158"/>
  <c r="Q5"/>
  <c r="Q7"/>
  <c r="Q9"/>
  <c r="Q11"/>
  <c r="Q13"/>
  <c r="Q15"/>
  <c r="Q17"/>
  <c r="Q19"/>
  <c r="V3" i="160"/>
  <c r="V7"/>
  <c r="V11"/>
  <c r="V15"/>
  <c r="V19"/>
  <c r="Q4" i="161"/>
  <c r="Q6"/>
  <c r="Q8"/>
  <c r="Q10"/>
  <c r="Q12"/>
  <c r="Q14"/>
  <c r="Q16"/>
  <c r="Q18"/>
  <c r="Q4" i="150"/>
  <c r="Q8"/>
  <c r="Q12"/>
  <c r="Q18"/>
  <c r="V5" i="152"/>
  <c r="V17"/>
  <c r="Q4" i="155"/>
  <c r="Q8"/>
  <c r="Q12"/>
  <c r="Q18"/>
  <c r="Q4" i="159"/>
  <c r="Q4" i="149"/>
  <c r="Q8"/>
  <c r="Q12"/>
  <c r="Q16"/>
  <c r="V10" i="152"/>
  <c r="V18"/>
  <c r="Q4" i="154"/>
  <c r="Q8"/>
  <c r="Q12"/>
  <c r="Q16"/>
  <c r="Q4" i="158"/>
  <c r="Q8"/>
  <c r="Q12"/>
  <c r="Q16"/>
  <c r="V9" i="160"/>
  <c r="Q4" i="148"/>
  <c r="Q6"/>
  <c r="Q8"/>
  <c r="Q10"/>
  <c r="Q12"/>
  <c r="Q14"/>
  <c r="Q16"/>
  <c r="Q18"/>
  <c r="Q3" i="150"/>
  <c r="Q5"/>
  <c r="Q7"/>
  <c r="Q9"/>
  <c r="Q11"/>
  <c r="Q13"/>
  <c r="Q15"/>
  <c r="Q17"/>
  <c r="V3" i="152"/>
  <c r="V7"/>
  <c r="V11"/>
  <c r="V15"/>
  <c r="Q4" i="153"/>
  <c r="Q6"/>
  <c r="Q8"/>
  <c r="Q10"/>
  <c r="Q12"/>
  <c r="Q14"/>
  <c r="Q16"/>
  <c r="Q18"/>
  <c r="Q3" i="155"/>
  <c r="Q5"/>
  <c r="Q7"/>
  <c r="Q9"/>
  <c r="Q11"/>
  <c r="Q13"/>
  <c r="Q15"/>
  <c r="Q17"/>
  <c r="Q4" i="157"/>
  <c r="Q6"/>
  <c r="Q8"/>
  <c r="Q10"/>
  <c r="Q12"/>
  <c r="Q14"/>
  <c r="Q16"/>
  <c r="Q18"/>
  <c r="Q3" i="159"/>
  <c r="Q5"/>
  <c r="Q7"/>
  <c r="Q9"/>
  <c r="Q11"/>
  <c r="Q13"/>
  <c r="Q15"/>
  <c r="Q17"/>
  <c r="V6" i="160"/>
  <c r="V10"/>
  <c r="V14"/>
  <c r="Q6" i="146"/>
  <c r="Q8"/>
  <c r="Q10"/>
  <c r="Q12"/>
  <c r="Q14"/>
  <c r="Q16"/>
  <c r="Q18"/>
  <c r="Q4" i="134"/>
  <c r="Q8"/>
  <c r="Q14"/>
  <c r="Q18"/>
  <c r="Q4" i="138"/>
  <c r="Q8"/>
  <c r="Q12"/>
  <c r="Q14"/>
  <c r="Q18"/>
  <c r="V13" i="140"/>
  <c r="Q4" i="144"/>
  <c r="Q8"/>
  <c r="Q14"/>
  <c r="Q8" i="133"/>
  <c r="Q12"/>
  <c r="Q16"/>
  <c r="Q6" i="137"/>
  <c r="Q8"/>
  <c r="Q12"/>
  <c r="Q16"/>
  <c r="V6" i="140"/>
  <c r="V14"/>
  <c r="Q4" i="142"/>
  <c r="Q6"/>
  <c r="Q10"/>
  <c r="Q12"/>
  <c r="Q14"/>
  <c r="Q16"/>
  <c r="Q18"/>
  <c r="Q6" i="132"/>
  <c r="Q14"/>
  <c r="Q7" i="134"/>
  <c r="Q10" i="136"/>
  <c r="Q18"/>
  <c r="Q3" i="138"/>
  <c r="Q7"/>
  <c r="Q9"/>
  <c r="Q13"/>
  <c r="Q15"/>
  <c r="Q17"/>
  <c r="Q19"/>
  <c r="V3" i="140"/>
  <c r="V7"/>
  <c r="V11"/>
  <c r="V15"/>
  <c r="V19"/>
  <c r="Q4" i="141"/>
  <c r="Q6"/>
  <c r="Q8"/>
  <c r="Q10"/>
  <c r="Q12"/>
  <c r="Q14"/>
  <c r="Q16"/>
  <c r="Q18"/>
  <c r="V5" i="143"/>
  <c r="V9"/>
  <c r="V13"/>
  <c r="V17"/>
  <c r="Q3" i="144"/>
  <c r="Q5"/>
  <c r="Q7"/>
  <c r="Q9"/>
  <c r="Q11"/>
  <c r="Q13"/>
  <c r="Q15"/>
  <c r="Q17"/>
  <c r="Q19"/>
  <c r="Q6" i="134"/>
  <c r="Q10"/>
  <c r="Q12"/>
  <c r="Q16"/>
  <c r="Q6" i="138"/>
  <c r="Q10"/>
  <c r="Q16"/>
  <c r="V5" i="140"/>
  <c r="V9"/>
  <c r="V17"/>
  <c r="Q6" i="144"/>
  <c r="Q10"/>
  <c r="Q12"/>
  <c r="Q16"/>
  <c r="Q6" i="133"/>
  <c r="Q10"/>
  <c r="Q14"/>
  <c r="Q18"/>
  <c r="Q4" i="137"/>
  <c r="Q10"/>
  <c r="Q14"/>
  <c r="Q18"/>
  <c r="V10" i="140"/>
  <c r="V18"/>
  <c r="Q8" i="142"/>
  <c r="Q8" i="132"/>
  <c r="Q10"/>
  <c r="Q12"/>
  <c r="Q16"/>
  <c r="Q3" i="134"/>
  <c r="Q5"/>
  <c r="Q9"/>
  <c r="Q11"/>
  <c r="Q13"/>
  <c r="Q15"/>
  <c r="Q17"/>
  <c r="Q4" i="136"/>
  <c r="Q6"/>
  <c r="Q8"/>
  <c r="Q12"/>
  <c r="Q14"/>
  <c r="Q16"/>
  <c r="Q5" i="138"/>
  <c r="Q6" i="131"/>
  <c r="Q8"/>
  <c r="Q10"/>
  <c r="Q12"/>
  <c r="Q14"/>
  <c r="Q16"/>
  <c r="Q18"/>
  <c r="Q3" i="133"/>
  <c r="Q5"/>
  <c r="Q7"/>
  <c r="Q9"/>
  <c r="Q11"/>
  <c r="Q13"/>
  <c r="Q15"/>
  <c r="Q17"/>
  <c r="Q4" i="135"/>
  <c r="Q6"/>
  <c r="Q8"/>
  <c r="Q10"/>
  <c r="Q12"/>
  <c r="Q14"/>
  <c r="Q16"/>
  <c r="Q18"/>
  <c r="Q3" i="137"/>
  <c r="Q5"/>
  <c r="Q7"/>
  <c r="Q9"/>
  <c r="Q11"/>
  <c r="Q13"/>
  <c r="Q15"/>
  <c r="Q17"/>
  <c r="Q4" i="139"/>
  <c r="Q6"/>
  <c r="Q8"/>
  <c r="Q10"/>
  <c r="Q12"/>
  <c r="Q14"/>
  <c r="Q16"/>
  <c r="Q18"/>
  <c r="V4" i="140"/>
  <c r="V8"/>
  <c r="V12"/>
  <c r="V16"/>
  <c r="Q3" i="142"/>
  <c r="Q5"/>
  <c r="Q7"/>
  <c r="Q9"/>
  <c r="Q11"/>
  <c r="Q13"/>
  <c r="Q15"/>
  <c r="Q17"/>
  <c r="V6" i="143"/>
  <c r="V10"/>
  <c r="V14"/>
  <c r="G37" i="114"/>
  <c r="D37"/>
  <c r="G36"/>
  <c r="D36"/>
  <c r="G34"/>
  <c r="D34"/>
  <c r="G33"/>
  <c r="D33"/>
  <c r="G32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G3"/>
  <c r="D3"/>
  <c r="L18" i="162"/>
  <c r="Y17"/>
  <c r="AC17"/>
  <c r="U17"/>
  <c r="J12"/>
  <c r="P12"/>
  <c r="O8"/>
  <c r="K12"/>
  <c r="AE12"/>
  <c r="Z12"/>
  <c r="X12"/>
  <c r="I12"/>
  <c r="R12"/>
  <c r="O10"/>
  <c r="G12"/>
  <c r="S12"/>
  <c r="Z17"/>
  <c r="AA17"/>
  <c r="AB17"/>
  <c r="U12"/>
  <c r="O6"/>
  <c r="O9"/>
  <c r="V14"/>
  <c r="E12"/>
  <c r="Q12"/>
  <c r="D12"/>
  <c r="M12"/>
  <c r="N12"/>
  <c r="W12"/>
  <c r="V16"/>
  <c r="F12"/>
  <c r="Q17"/>
  <c r="W17"/>
  <c r="X17"/>
  <c r="T17"/>
  <c r="O3"/>
  <c r="AD12"/>
  <c r="V7"/>
  <c r="V11"/>
  <c r="O13"/>
  <c r="AC12"/>
  <c r="O7"/>
  <c r="O5"/>
  <c r="H3"/>
  <c r="L12"/>
  <c r="H12"/>
  <c r="S17"/>
  <c r="R17"/>
  <c r="V17"/>
  <c r="AE17"/>
  <c r="O12"/>
  <c r="Y12"/>
  <c r="B12"/>
  <c r="AA12"/>
  <c r="C12"/>
  <c r="V15"/>
  <c r="AB12"/>
  <c r="V12"/>
  <c r="O16"/>
  <c r="O4"/>
  <c r="T12"/>
</calcChain>
</file>

<file path=xl/sharedStrings.xml><?xml version="1.0" encoding="utf-8"?>
<sst xmlns="http://schemas.openxmlformats.org/spreadsheetml/2006/main" count="778" uniqueCount="160">
  <si>
    <t>項目</t>
  </si>
  <si>
    <t>認証値</t>
  </si>
  <si>
    <t>AST</t>
  </si>
  <si>
    <t>U/l</t>
  </si>
  <si>
    <t>ALT</t>
  </si>
  <si>
    <t>ALP</t>
  </si>
  <si>
    <t>LD</t>
  </si>
  <si>
    <t>CPK</t>
  </si>
  <si>
    <t>r-GT</t>
  </si>
  <si>
    <t>TCH</t>
  </si>
  <si>
    <t>mg/dl</t>
  </si>
  <si>
    <t>TP</t>
  </si>
  <si>
    <t>g/dl</t>
  </si>
  <si>
    <t>BUN</t>
  </si>
  <si>
    <t>CRE</t>
  </si>
  <si>
    <t>UA</t>
  </si>
  <si>
    <t>GLU</t>
  </si>
  <si>
    <t>Na</t>
  </si>
  <si>
    <t>mmol/l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</si>
  <si>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</si>
  <si>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</si>
  <si>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</si>
  <si>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</si>
  <si>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</si>
  <si>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</si>
  <si>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</si>
  <si>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</si>
  <si>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</si>
  <si>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</si>
  <si>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</si>
  <si>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</si>
  <si>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県立佐原</t>
  </si>
  <si>
    <t>千葉ﾘﾊﾋﾞﾘ</t>
  </si>
  <si>
    <t>順大浦安</t>
  </si>
  <si>
    <t>千葉青葉</t>
  </si>
  <si>
    <t>東歯大市川</t>
  </si>
  <si>
    <t>R</t>
  </si>
  <si>
    <t>下限</t>
  </si>
  <si>
    <t>上限</t>
  </si>
  <si>
    <t>AMY</t>
  </si>
  <si>
    <t>CHE</t>
  </si>
  <si>
    <t>TG</t>
  </si>
  <si>
    <t>HDL</t>
  </si>
  <si>
    <t>協和認証値</t>
  </si>
  <si>
    <t>協和平均</t>
  </si>
  <si>
    <t>協和下限</t>
  </si>
  <si>
    <t>協和上限</t>
  </si>
  <si>
    <t>ALB</t>
  </si>
  <si>
    <t>BCG認証値</t>
  </si>
  <si>
    <t>BCG平均</t>
  </si>
  <si>
    <t>BCP認証値</t>
  </si>
  <si>
    <t>BCP平均</t>
  </si>
  <si>
    <t>BCG下限</t>
  </si>
  <si>
    <t>BCG上限</t>
  </si>
  <si>
    <t>BCP下限</t>
  </si>
  <si>
    <t>BCP上限</t>
  </si>
  <si>
    <t>LDL</t>
  </si>
  <si>
    <t>rGT</t>
  </si>
  <si>
    <t>TBIL</t>
  </si>
  <si>
    <t>こども病院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</si>
  <si>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</si>
  <si>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</si>
  <si>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</si>
  <si>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</si>
  <si>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</si>
  <si>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</si>
  <si>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2"/>
  </si>
  <si>
    <t>AMY</t>
    <phoneticPr fontId="2"/>
  </si>
  <si>
    <t>Mg</t>
    <phoneticPr fontId="2"/>
  </si>
  <si>
    <t>参考値として扱う項目</t>
    <rPh sb="6" eb="7">
      <t>アツカ</t>
    </rPh>
    <rPh sb="8" eb="10">
      <t>コウモク</t>
    </rPh>
    <phoneticPr fontId="2"/>
  </si>
  <si>
    <t>積水下限</t>
    <rPh sb="0" eb="2">
      <t>セキスイ</t>
    </rPh>
    <phoneticPr fontId="2"/>
  </si>
  <si>
    <t>積水上限</t>
    <rPh sb="0" eb="2">
      <t>セキスイ</t>
    </rPh>
    <phoneticPr fontId="2"/>
  </si>
  <si>
    <t>千葉MC</t>
    <phoneticPr fontId="2"/>
  </si>
  <si>
    <t>TG</t>
    <phoneticPr fontId="2"/>
  </si>
  <si>
    <t>CL</t>
    <phoneticPr fontId="2"/>
  </si>
  <si>
    <t>日立認証値</t>
    <rPh sb="0" eb="1">
      <t>ヒ</t>
    </rPh>
    <rPh sb="1" eb="2">
      <t>タテ</t>
    </rPh>
    <phoneticPr fontId="2"/>
  </si>
  <si>
    <t>日立平均</t>
    <rPh sb="0" eb="1">
      <t>ヒ</t>
    </rPh>
    <rPh sb="1" eb="2">
      <t>タ</t>
    </rPh>
    <phoneticPr fontId="2"/>
  </si>
  <si>
    <t>CL認証値</t>
    <phoneticPr fontId="2"/>
  </si>
  <si>
    <t>CL下限</t>
    <phoneticPr fontId="2"/>
  </si>
  <si>
    <t>CL上限</t>
    <phoneticPr fontId="2"/>
  </si>
  <si>
    <t>A&amp;T下限</t>
    <phoneticPr fontId="2"/>
  </si>
  <si>
    <t>A&amp;T上限</t>
    <phoneticPr fontId="2"/>
  </si>
  <si>
    <t>A&amp;T平均</t>
    <phoneticPr fontId="2"/>
  </si>
  <si>
    <t>船橋中央</t>
    <rPh sb="2" eb="4">
      <t>チュウオウ</t>
    </rPh>
    <phoneticPr fontId="2"/>
  </si>
  <si>
    <t>AST</t>
    <phoneticPr fontId="2"/>
  </si>
  <si>
    <t>CHE</t>
    <phoneticPr fontId="2"/>
  </si>
  <si>
    <t>Fe</t>
    <phoneticPr fontId="2"/>
  </si>
  <si>
    <t>IgG</t>
    <phoneticPr fontId="2"/>
  </si>
  <si>
    <t>IgA</t>
    <phoneticPr fontId="2"/>
  </si>
  <si>
    <t>IgM</t>
    <phoneticPr fontId="2"/>
  </si>
  <si>
    <r>
      <rPr>
        <sz val="14"/>
        <rFont val="HGP創英角ｺﾞｼｯｸUB"/>
        <family val="3"/>
        <charset val="128"/>
      </rPr>
      <t>単位</t>
    </r>
  </si>
  <si>
    <r>
      <rPr>
        <sz val="14"/>
        <rFont val="HGP創英角ｺﾞｼｯｸUB"/>
        <family val="3"/>
        <charset val="128"/>
      </rPr>
      <t>許容幅</t>
    </r>
  </si>
  <si>
    <r>
      <t>±</t>
    </r>
    <r>
      <rPr>
        <sz val="12"/>
        <rFont val="HGP創英角ｺﾞｼｯｸUB"/>
        <family val="3"/>
        <charset val="128"/>
      </rPr>
      <t>２ｍｍｏｌ／ｌ</t>
    </r>
  </si>
  <si>
    <r>
      <t>±</t>
    </r>
    <r>
      <rPr>
        <sz val="12"/>
        <rFont val="HGP創英角ｺﾞｼｯｸUB"/>
        <family val="3"/>
        <charset val="128"/>
      </rPr>
      <t>０．２ｍｍｏｌ／ｌ</t>
    </r>
  </si>
  <si>
    <t>CL（日立電極）</t>
    <rPh sb="3" eb="4">
      <t>ヒ</t>
    </rPh>
    <rPh sb="4" eb="5">
      <t>タ</t>
    </rPh>
    <rPh sb="5" eb="7">
      <t>デンキョク</t>
    </rPh>
    <phoneticPr fontId="2"/>
  </si>
  <si>
    <r>
      <t>±</t>
    </r>
    <r>
      <rPr>
        <sz val="12"/>
        <rFont val="HGP創英角ｺﾞｼｯｸUB"/>
        <family val="3"/>
        <charset val="128"/>
      </rPr>
      <t>０．５ｍｇ／ｄｌ</t>
    </r>
  </si>
  <si>
    <t>HDL積水コレステスト</t>
    <rPh sb="3" eb="5">
      <t>セキスイ</t>
    </rPh>
    <phoneticPr fontId="2"/>
  </si>
  <si>
    <r>
      <t>±</t>
    </r>
    <r>
      <rPr>
        <sz val="12"/>
        <rFont val="HGP創英角ｺﾞｼｯｸUB"/>
        <family val="3"/>
        <charset val="128"/>
      </rPr>
      <t>０．２ｇ／ｄｌ</t>
    </r>
  </si>
  <si>
    <t>ALB（BCG）</t>
  </si>
  <si>
    <r>
      <t>±</t>
    </r>
    <r>
      <rPr>
        <sz val="12"/>
        <rFont val="HGP創英角ｺﾞｼｯｸUB"/>
        <family val="3"/>
        <charset val="128"/>
      </rPr>
      <t>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</si>
  <si>
    <r>
      <t>±</t>
    </r>
    <r>
      <rPr>
        <sz val="12"/>
        <rFont val="HGP創英角ｺﾞｼｯｸUB"/>
        <family val="3"/>
        <charset val="128"/>
      </rPr>
      <t>５ｍｇ／ｄｌ</t>
    </r>
  </si>
  <si>
    <t>LDL協和メタボリード</t>
    <rPh sb="3" eb="5">
      <t>キョウワ</t>
    </rPh>
    <phoneticPr fontId="2"/>
  </si>
  <si>
    <t>LDL積水コレステスト</t>
    <rPh sb="3" eb="5">
      <t>セキスイ</t>
    </rPh>
    <phoneticPr fontId="2"/>
  </si>
  <si>
    <t>（留意事項）</t>
    <rPh sb="1" eb="3">
      <t>リュウイ</t>
    </rPh>
    <rPh sb="3" eb="5">
      <t>ジコウ</t>
    </rPh>
    <phoneticPr fontId="2"/>
  </si>
  <si>
    <t>ALT</t>
    <phoneticPr fontId="2"/>
  </si>
  <si>
    <t>9病院平均</t>
    <phoneticPr fontId="2"/>
  </si>
  <si>
    <r>
      <t>Chiritorol 2000L 黄ﾗﾍﾞﾙ（</t>
    </r>
    <r>
      <rPr>
        <b/>
        <sz val="10"/>
        <color rgb="FFFF0000"/>
        <rFont val="メイリオ"/>
        <family val="3"/>
        <charset val="128"/>
      </rPr>
      <t>製造番号：008510 有効期限：2017．09）</t>
    </r>
    <r>
      <rPr>
        <b/>
        <sz val="14"/>
        <color rgb="FFFF0000"/>
        <rFont val="メイリオ"/>
        <family val="3"/>
        <charset val="128"/>
      </rPr>
      <t>認証値 2015年12月</t>
    </r>
    <rPh sb="17" eb="18">
      <t>コウ</t>
    </rPh>
    <rPh sb="35" eb="37">
      <t>ユウコウ</t>
    </rPh>
    <rPh sb="37" eb="39">
      <t>キゲン</t>
    </rPh>
    <rPh sb="47" eb="49">
      <t>ニンショウ</t>
    </rPh>
    <rPh sb="49" eb="50">
      <t>アタイ</t>
    </rPh>
    <rPh sb="56" eb="57">
      <t>ネン</t>
    </rPh>
    <rPh sb="59" eb="60">
      <t>ツキ</t>
    </rPh>
    <phoneticPr fontId="2"/>
  </si>
  <si>
    <r>
      <rPr>
        <sz val="14"/>
        <color rgb="FFFFFF00"/>
        <rFont val="HGP創英角ｺﾞｼｯｸUB"/>
        <family val="3"/>
        <charset val="128"/>
      </rPr>
      <t>認証値</t>
    </r>
  </si>
  <si>
    <r>
      <rPr>
        <sz val="14"/>
        <color rgb="FFFFFF00"/>
        <rFont val="HGP創英角ｺﾞｼｯｸUB"/>
        <family val="3"/>
        <charset val="128"/>
      </rPr>
      <t>許容範囲</t>
    </r>
  </si>
  <si>
    <t>～</t>
    <phoneticPr fontId="2"/>
  </si>
  <si>
    <t>CL</t>
    <phoneticPr fontId="2"/>
  </si>
  <si>
    <r>
      <t>±</t>
    </r>
    <r>
      <rPr>
        <sz val="12"/>
        <rFont val="HGP創英角ｺﾞｼｯｸUB"/>
        <family val="3"/>
        <charset val="128"/>
      </rPr>
      <t>３ｍｍｏｌ／ｌ</t>
    </r>
    <phoneticPr fontId="2"/>
  </si>
  <si>
    <r>
      <t>±</t>
    </r>
    <r>
      <rPr>
        <sz val="12"/>
        <rFont val="HGP創英角ｺﾞｼｯｸUB"/>
        <family val="3"/>
        <charset val="128"/>
      </rPr>
      <t>５ｍｇ／ｄｌ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</si>
  <si>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８ｍｇ／ｄｌ（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</si>
  <si>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TG</t>
    <phoneticPr fontId="2"/>
  </si>
  <si>
    <t>～</t>
    <phoneticPr fontId="2"/>
  </si>
  <si>
    <r>
      <t>±</t>
    </r>
    <r>
      <rPr>
        <sz val="12"/>
        <rFont val="HGP創英角ｺﾞｼｯｸUB"/>
        <family val="3"/>
        <charset val="128"/>
      </rPr>
      <t>３ｍｇ／ｄｌ（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</si>
  <si>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HDL協和メタボリード</t>
    <phoneticPr fontId="2"/>
  </si>
  <si>
    <r>
      <t>±</t>
    </r>
    <r>
      <rPr>
        <sz val="12"/>
        <rFont val="HGP創英角ｺﾞｼｯｸUB"/>
        <family val="3"/>
        <charset val="128"/>
      </rPr>
      <t>３ｍｇ／ｄｌ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</si>
  <si>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０．２ｇ／ｄｌ</t>
    </r>
    <phoneticPr fontId="2"/>
  </si>
  <si>
    <t>ALB（New BCP）</t>
    <phoneticPr fontId="2"/>
  </si>
  <si>
    <t>T-BIL</t>
    <phoneticPr fontId="2"/>
  </si>
  <si>
    <r>
      <t>±</t>
    </r>
    <r>
      <rPr>
        <sz val="12"/>
        <rFont val="HGP創英角ｺﾞｼｯｸUB"/>
        <family val="3"/>
        <charset val="128"/>
      </rPr>
      <t>０．２ｍｇ／ｄｌ（±１０％）</t>
    </r>
    <phoneticPr fontId="2"/>
  </si>
  <si>
    <r>
      <t>±</t>
    </r>
    <r>
      <rPr>
        <sz val="12"/>
        <rFont val="HGP創英角ｺﾞｼｯｸUB"/>
        <family val="3"/>
        <charset val="128"/>
      </rPr>
      <t>０．２０ｍｇ／ｄｌ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</si>
  <si>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０．３ｍｇ／ｄｌ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</si>
  <si>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２ｍｇ／ｄｌ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</si>
  <si>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５Ｕ／ｌ（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</si>
  <si>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γ-GT</t>
    <phoneticPr fontId="2"/>
  </si>
  <si>
    <r>
      <t>±</t>
    </r>
    <r>
      <rPr>
        <sz val="12"/>
        <rFont val="HGP創英角ｺﾞｼｯｸUB"/>
        <family val="3"/>
        <charset val="128"/>
      </rPr>
      <t>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</si>
  <si>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１５Ｕ／ｌ（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</si>
  <si>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１４Ｕ／ｌ（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</si>
  <si>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CK</t>
    <phoneticPr fontId="2"/>
  </si>
  <si>
    <t>AMY</t>
    <phoneticPr fontId="2"/>
  </si>
  <si>
    <r>
      <t>±</t>
    </r>
    <r>
      <rPr>
        <sz val="12"/>
        <rFont val="HGP創英角ｺﾞｼｯｸUB"/>
        <family val="3"/>
        <charset val="128"/>
      </rPr>
      <t>１２Ｕ／ｌ（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</si>
  <si>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ChE</t>
    <phoneticPr fontId="2"/>
  </si>
  <si>
    <r>
      <t>±</t>
    </r>
    <r>
      <rPr>
        <sz val="12"/>
        <rFont val="HGP創英角ｺﾞｼｯｸUB"/>
        <family val="3"/>
        <charset val="128"/>
      </rPr>
      <t>１６Ｕ／ｌ（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</si>
  <si>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μg/dl</t>
    <phoneticPr fontId="2"/>
  </si>
  <si>
    <r>
      <t>±</t>
    </r>
    <r>
      <rPr>
        <sz val="12"/>
        <rFont val="HGP創英角ｺﾞｼｯｸUB"/>
        <family val="3"/>
        <charset val="128"/>
      </rPr>
      <t>８</t>
    </r>
    <r>
      <rPr>
        <sz val="12"/>
        <rFont val="Arial"/>
        <family val="2"/>
      </rPr>
      <t>μ</t>
    </r>
    <r>
      <rPr>
        <sz val="12"/>
        <rFont val="HGP創英角ｺﾞｼｯｸUB"/>
        <family val="3"/>
        <charset val="128"/>
      </rPr>
      <t>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</si>
  <si>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Mg</t>
    <phoneticPr fontId="2"/>
  </si>
  <si>
    <t>～</t>
    <phoneticPr fontId="2"/>
  </si>
  <si>
    <r>
      <t>±</t>
    </r>
    <r>
      <rPr>
        <sz val="12"/>
        <rFont val="HGP創英角ｺﾞｼｯｸUB"/>
        <family val="3"/>
        <charset val="128"/>
      </rPr>
      <t>０．２ｍｇ／ｄｌ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</si>
  <si>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５０ｍｇ／ｄｌ（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</si>
  <si>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２０ｍｇ／ｄｌ（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１０％）</t>
    </r>
    <phoneticPr fontId="2"/>
  </si>
  <si>
    <r>
      <t>±</t>
    </r>
    <r>
      <rPr>
        <sz val="12"/>
        <rFont val="HGP創英角ｺﾞｼｯｸUB"/>
        <family val="3"/>
        <charset val="128"/>
      </rPr>
      <t>１０ｍｇ／ｄｌ（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１０％）</t>
    </r>
    <phoneticPr fontId="2"/>
  </si>
  <si>
    <t>１．LDL値には機種間差が認められたため、参考値扱いとさせて頂きます。（デタミナー試薬は発売中止に伴い削除しました）</t>
    <rPh sb="5" eb="6">
      <t>チ</t>
    </rPh>
    <rPh sb="8" eb="10">
      <t>キシュ</t>
    </rPh>
    <rPh sb="30" eb="31">
      <t>イタダ</t>
    </rPh>
    <rPh sb="41" eb="43">
      <t>シヤク</t>
    </rPh>
    <rPh sb="44" eb="46">
      <t>ハツバイ</t>
    </rPh>
    <rPh sb="46" eb="48">
      <t>チュウシ</t>
    </rPh>
    <rPh sb="49" eb="50">
      <t>トモナ</t>
    </rPh>
    <rPh sb="51" eb="53">
      <t>サクジョ</t>
    </rPh>
    <phoneticPr fontId="2"/>
  </si>
  <si>
    <t>２．AMYについては今回のロットに、天然型尿由来ではなく、P型リコンビナントを添加し濃度調整をおこなったため、</t>
    <rPh sb="10" eb="12">
      <t>コンカイ</t>
    </rPh>
    <rPh sb="39" eb="41">
      <t>テンカ</t>
    </rPh>
    <rPh sb="42" eb="44">
      <t>ノウド</t>
    </rPh>
    <rPh sb="44" eb="46">
      <t>チョウセイ</t>
    </rPh>
    <phoneticPr fontId="2"/>
  </si>
  <si>
    <t>　　Ｇ2やＧ3基質で3～5％低値を示すことが確認されています。（基幹病院ではJCHO船橋と東歯大市川が該当します）</t>
    <rPh sb="22" eb="24">
      <t>カクニン</t>
    </rPh>
    <rPh sb="32" eb="34">
      <t>キカン</t>
    </rPh>
    <rPh sb="34" eb="36">
      <t>ビョウイン</t>
    </rPh>
    <rPh sb="42" eb="44">
      <t>フナバシ</t>
    </rPh>
    <rPh sb="45" eb="46">
      <t>ヒガシ</t>
    </rPh>
    <rPh sb="46" eb="47">
      <t>ハ</t>
    </rPh>
    <rPh sb="47" eb="48">
      <t>ダイ</t>
    </rPh>
    <rPh sb="48" eb="50">
      <t>イチカワ</t>
    </rPh>
    <rPh sb="51" eb="53">
      <t>ガイトウ</t>
    </rPh>
    <phoneticPr fontId="2"/>
  </si>
  <si>
    <t>３．T-BILは本ロットより、メーカー間差無しと認め参考値扱いを解除しました。</t>
    <rPh sb="8" eb="9">
      <t>ホン</t>
    </rPh>
    <rPh sb="21" eb="22">
      <t>ナ</t>
    </rPh>
    <rPh sb="26" eb="28">
      <t>サンコウ</t>
    </rPh>
    <rPh sb="28" eb="29">
      <t>チ</t>
    </rPh>
    <rPh sb="29" eb="30">
      <t>アツカ</t>
    </rPh>
    <rPh sb="32" eb="34">
      <t>カイジョ</t>
    </rPh>
    <phoneticPr fontId="2"/>
  </si>
  <si>
    <t>４．チリトロール2000Lを検量用物質（キャリブレータ）として用いることに対して、データの保証はいたしません。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2"/>
  </si>
  <si>
    <r>
      <t>±</t>
    </r>
    <r>
      <rPr>
        <sz val="12"/>
        <rFont val="HGP創英角ｺﾞｼｯｸUB"/>
        <family val="3"/>
        <charset val="128"/>
      </rPr>
      <t>３ｍｇ／ｄｌ</t>
    </r>
    <phoneticPr fontId="2"/>
  </si>
  <si>
    <t>千葉MC</t>
    <phoneticPr fontId="2"/>
  </si>
  <si>
    <t>TBIL</t>
    <phoneticPr fontId="2"/>
  </si>
  <si>
    <t>千葉MC</t>
    <phoneticPr fontId="2"/>
  </si>
  <si>
    <t>6病院平均</t>
    <phoneticPr fontId="2"/>
  </si>
  <si>
    <t>16.02</t>
    <phoneticPr fontId="2"/>
  </si>
  <si>
    <t>5</t>
    <phoneticPr fontId="2"/>
  </si>
  <si>
    <t>11</t>
    <phoneticPr fontId="2"/>
  </si>
  <si>
    <t>2015.02月値を100％に対する変化率</t>
    <phoneticPr fontId="2"/>
  </si>
  <si>
    <t>8病院平均</t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</si>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</sst>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>
  <numFmts count="3">
    <numFmt numFmtId="176" formatCode="0.0"/>
    <numFmt numFmtId="177" formatCode="0.000"/>
    <numFmt numFmtId="178" formatCode="0.0_);[Red]\(0.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メイリオ"/>
      <family val="3"/>
      <charset val="128"/>
    </font>
    <font>
      <sz val="14"/>
      <name val="Arial"/>
      <family val="2"/>
    </font>
    <font>
      <sz val="14"/>
      <name val="HGP創英角ｺﾞｼｯｸUB"/>
      <family val="3"/>
      <charset val="128"/>
    </font>
    <font>
      <b/>
      <sz val="16"/>
      <name val="メイリオ"/>
      <family val="3"/>
      <charset val="128"/>
    </font>
    <font>
      <sz val="12"/>
      <name val="Arial"/>
      <family val="2"/>
    </font>
    <font>
      <sz val="12"/>
      <name val="HGP創英角ｺﾞｼｯｸUB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4"/>
      <color rgb="FF008000"/>
      <name val="メイリオ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FF00"/>
      <name val="Arial"/>
      <family val="2"/>
    </font>
    <font>
      <sz val="14"/>
      <color rgb="FFFFFF00"/>
      <name val="HGP創英角ｺﾞｼｯｸUB"/>
      <family val="3"/>
      <charset val="128"/>
    </font>
    <font>
      <b/>
      <sz val="16"/>
      <color rgb="FFFFFF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77" fontId="0" fillId="0" borderId="2" xfId="0" applyNumberFormat="1" applyBorder="1" applyAlignment="1">
      <alignment horizontal="center"/>
    </xf>
    <xf numFmtId="0" fontId="3" fillId="2" borderId="7" xfId="0" applyFont="1" applyFill="1" applyBorder="1"/>
    <xf numFmtId="0" fontId="3" fillId="2" borderId="1" xfId="0" applyFont="1" applyFill="1" applyBorder="1"/>
    <xf numFmtId="176" fontId="4" fillId="2" borderId="7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176" fontId="15" fillId="0" borderId="2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5" fillId="0" borderId="2" xfId="0" applyFont="1" applyBorder="1"/>
    <xf numFmtId="176" fontId="18" fillId="0" borderId="2" xfId="0" applyNumberFormat="1" applyFont="1" applyBorder="1" applyAlignment="1">
      <alignment horizontal="center"/>
    </xf>
    <xf numFmtId="0" fontId="15" fillId="0" borderId="2" xfId="0" applyFont="1" applyFill="1" applyBorder="1"/>
    <xf numFmtId="0" fontId="19" fillId="0" borderId="0" xfId="0" applyFont="1"/>
    <xf numFmtId="0" fontId="20" fillId="0" borderId="2" xfId="0" applyNumberFormat="1" applyFont="1" applyBorder="1" applyAlignment="1">
      <alignment horizontal="center"/>
    </xf>
    <xf numFmtId="0" fontId="20" fillId="0" borderId="3" xfId="0" applyNumberFormat="1" applyFont="1" applyBorder="1" applyAlignment="1">
      <alignment horizontal="center"/>
    </xf>
    <xf numFmtId="176" fontId="20" fillId="0" borderId="2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0" borderId="0" xfId="0" applyFont="1"/>
    <xf numFmtId="176" fontId="20" fillId="0" borderId="0" xfId="0" applyNumberFormat="1" applyFont="1"/>
    <xf numFmtId="0" fontId="20" fillId="0" borderId="2" xfId="0" applyFont="1" applyBorder="1" applyAlignment="1">
      <alignment horizontal="center"/>
    </xf>
    <xf numFmtId="0" fontId="22" fillId="0" borderId="0" xfId="0" applyFont="1"/>
    <xf numFmtId="2" fontId="22" fillId="0" borderId="0" xfId="0" applyNumberFormat="1" applyFont="1" applyAlignment="1">
      <alignment horizontal="center"/>
    </xf>
    <xf numFmtId="0" fontId="21" fillId="2" borderId="7" xfId="0" applyFont="1" applyFill="1" applyBorder="1"/>
    <xf numFmtId="0" fontId="21" fillId="2" borderId="1" xfId="0" applyFont="1" applyFill="1" applyBorder="1"/>
    <xf numFmtId="2" fontId="20" fillId="0" borderId="0" xfId="0" applyNumberFormat="1" applyFont="1" applyAlignment="1">
      <alignment horizontal="center"/>
    </xf>
    <xf numFmtId="1" fontId="21" fillId="2" borderId="1" xfId="0" applyNumberFormat="1" applyFont="1" applyFill="1" applyBorder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77" fontId="20" fillId="0" borderId="2" xfId="0" applyNumberFormat="1" applyFont="1" applyBorder="1"/>
    <xf numFmtId="177" fontId="21" fillId="2" borderId="7" xfId="0" applyNumberFormat="1" applyFont="1" applyFill="1" applyBorder="1" applyAlignment="1">
      <alignment horizontal="center"/>
    </xf>
    <xf numFmtId="177" fontId="21" fillId="2" borderId="1" xfId="0" applyNumberFormat="1" applyFont="1" applyFill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176" fontId="21" fillId="2" borderId="7" xfId="0" applyNumberFormat="1" applyFont="1" applyFill="1" applyBorder="1" applyAlignment="1">
      <alignment horizontal="center"/>
    </xf>
    <xf numFmtId="176" fontId="21" fillId="2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21" fillId="2" borderId="7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176" fontId="1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18" fillId="0" borderId="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177" fontId="18" fillId="0" borderId="3" xfId="0" applyNumberFormat="1" applyFont="1" applyBorder="1" applyAlignment="1">
      <alignment horizontal="center" vertical="center"/>
    </xf>
    <xf numFmtId="177" fontId="18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76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0" fontId="20" fillId="0" borderId="8" xfId="0" applyFont="1" applyBorder="1" applyAlignment="1">
      <alignment horizontal="center"/>
    </xf>
    <xf numFmtId="0" fontId="20" fillId="0" borderId="8" xfId="0" applyNumberFormat="1" applyFont="1" applyBorder="1" applyAlignment="1">
      <alignment horizontal="right"/>
    </xf>
    <xf numFmtId="2" fontId="25" fillId="0" borderId="3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78" fontId="18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6" fillId="0" borderId="3" xfId="0" applyNumberFormat="1" applyFont="1" applyBorder="1" applyAlignment="1">
      <alignment vertical="center"/>
    </xf>
    <xf numFmtId="176" fontId="26" fillId="0" borderId="2" xfId="0" applyNumberFormat="1" applyFont="1" applyBorder="1" applyAlignment="1">
      <alignment vertical="center"/>
    </xf>
    <xf numFmtId="176" fontId="26" fillId="0" borderId="3" xfId="0" applyNumberFormat="1" applyFont="1" applyBorder="1" applyAlignment="1">
      <alignment horizontal="center"/>
    </xf>
    <xf numFmtId="177" fontId="26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8" xfId="0" applyNumberFormat="1" applyFont="1" applyBorder="1" applyAlignment="1">
      <alignment horizontal="right" vertical="center"/>
    </xf>
    <xf numFmtId="49" fontId="20" fillId="0" borderId="8" xfId="0" applyNumberFormat="1" applyFont="1" applyBorder="1" applyAlignment="1">
      <alignment horizontal="right" vertical="center"/>
    </xf>
    <xf numFmtId="0" fontId="30" fillId="3" borderId="10" xfId="0" applyFont="1" applyFill="1" applyBorder="1" applyAlignment="1">
      <alignment horizontal="center" vertical="center"/>
    </xf>
    <xf numFmtId="0" fontId="32" fillId="4" borderId="13" xfId="0" applyNumberFormat="1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right" vertical="center"/>
    </xf>
    <xf numFmtId="0" fontId="32" fillId="4" borderId="29" xfId="0" applyFont="1" applyFill="1" applyBorder="1" applyAlignment="1">
      <alignment horizontal="center" vertical="center"/>
    </xf>
    <xf numFmtId="0" fontId="32" fillId="4" borderId="30" xfId="0" applyFont="1" applyFill="1" applyBorder="1" applyAlignment="1">
      <alignment horizontal="left" vertical="center"/>
    </xf>
    <xf numFmtId="0" fontId="32" fillId="4" borderId="20" xfId="0" applyNumberFormat="1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right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16" xfId="0" applyFont="1" applyFill="1" applyBorder="1" applyAlignment="1">
      <alignment horizontal="left" vertical="center"/>
    </xf>
    <xf numFmtId="0" fontId="32" fillId="4" borderId="18" xfId="0" applyNumberFormat="1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right" vertical="center"/>
    </xf>
    <xf numFmtId="0" fontId="32" fillId="4" borderId="2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left" vertical="center"/>
    </xf>
    <xf numFmtId="176" fontId="32" fillId="4" borderId="18" xfId="0" applyNumberFormat="1" applyFont="1" applyFill="1" applyBorder="1" applyAlignment="1">
      <alignment horizontal="center" vertical="center"/>
    </xf>
    <xf numFmtId="176" fontId="32" fillId="4" borderId="33" xfId="0" applyNumberFormat="1" applyFont="1" applyFill="1" applyBorder="1" applyAlignment="1">
      <alignment horizontal="right" vertical="center"/>
    </xf>
    <xf numFmtId="176" fontId="32" fillId="4" borderId="6" xfId="0" applyNumberFormat="1" applyFont="1" applyFill="1" applyBorder="1" applyAlignment="1">
      <alignment horizontal="left" vertical="center"/>
    </xf>
    <xf numFmtId="0" fontId="32" fillId="4" borderId="34" xfId="0" applyFont="1" applyFill="1" applyBorder="1" applyAlignment="1">
      <alignment horizontal="right" vertical="center"/>
    </xf>
    <xf numFmtId="0" fontId="32" fillId="4" borderId="2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left" vertical="center"/>
    </xf>
    <xf numFmtId="0" fontId="32" fillId="4" borderId="22" xfId="0" applyNumberFormat="1" applyFont="1" applyFill="1" applyBorder="1" applyAlignment="1">
      <alignment horizontal="center" vertical="center"/>
    </xf>
    <xf numFmtId="1" fontId="32" fillId="4" borderId="34" xfId="0" applyNumberFormat="1" applyFont="1" applyFill="1" applyBorder="1" applyAlignment="1">
      <alignment horizontal="right" vertical="center"/>
    </xf>
    <xf numFmtId="1" fontId="32" fillId="4" borderId="3" xfId="0" applyNumberFormat="1" applyFont="1" applyFill="1" applyBorder="1" applyAlignment="1">
      <alignment horizontal="left" vertical="center"/>
    </xf>
    <xf numFmtId="1" fontId="32" fillId="4" borderId="35" xfId="0" applyNumberFormat="1" applyFont="1" applyFill="1" applyBorder="1" applyAlignment="1">
      <alignment horizontal="right" vertical="center"/>
    </xf>
    <xf numFmtId="0" fontId="32" fillId="4" borderId="36" xfId="0" applyFont="1" applyFill="1" applyBorder="1" applyAlignment="1">
      <alignment horizontal="center" vertical="center"/>
    </xf>
    <xf numFmtId="1" fontId="32" fillId="4" borderId="37" xfId="0" applyNumberFormat="1" applyFont="1" applyFill="1" applyBorder="1" applyAlignment="1">
      <alignment horizontal="left" vertical="center"/>
    </xf>
    <xf numFmtId="0" fontId="32" fillId="4" borderId="39" xfId="0" applyNumberFormat="1" applyFont="1" applyFill="1" applyBorder="1" applyAlignment="1">
      <alignment horizontal="center" vertical="center"/>
    </xf>
    <xf numFmtId="0" fontId="32" fillId="4" borderId="40" xfId="0" applyFont="1" applyFill="1" applyBorder="1" applyAlignment="1">
      <alignment horizontal="right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left" vertical="center"/>
    </xf>
    <xf numFmtId="0" fontId="32" fillId="4" borderId="43" xfId="0" applyNumberFormat="1" applyFont="1" applyFill="1" applyBorder="1" applyAlignment="1">
      <alignment horizontal="center" vertical="center"/>
    </xf>
    <xf numFmtId="0" fontId="32" fillId="4" borderId="45" xfId="0" applyFont="1" applyFill="1" applyBorder="1" applyAlignment="1">
      <alignment horizontal="right" vertical="center"/>
    </xf>
    <xf numFmtId="0" fontId="32" fillId="4" borderId="46" xfId="0" applyFont="1" applyFill="1" applyBorder="1" applyAlignment="1">
      <alignment horizontal="center" vertical="center"/>
    </xf>
    <xf numFmtId="0" fontId="32" fillId="4" borderId="47" xfId="0" applyFont="1" applyFill="1" applyBorder="1" applyAlignment="1">
      <alignment horizontal="left" vertical="center"/>
    </xf>
    <xf numFmtId="176" fontId="32" fillId="4" borderId="20" xfId="0" applyNumberFormat="1" applyFont="1" applyFill="1" applyBorder="1" applyAlignment="1">
      <alignment horizontal="center" vertical="center"/>
    </xf>
    <xf numFmtId="176" fontId="32" fillId="4" borderId="31" xfId="0" applyNumberFormat="1" applyFont="1" applyFill="1" applyBorder="1" applyAlignment="1">
      <alignment horizontal="right" vertical="center"/>
    </xf>
    <xf numFmtId="176" fontId="32" fillId="4" borderId="16" xfId="0" applyNumberFormat="1" applyFont="1" applyFill="1" applyBorder="1" applyAlignment="1">
      <alignment horizontal="left" vertical="center"/>
    </xf>
    <xf numFmtId="176" fontId="32" fillId="4" borderId="13" xfId="0" applyNumberFormat="1" applyFont="1" applyFill="1" applyBorder="1" applyAlignment="1">
      <alignment horizontal="center" vertical="center"/>
    </xf>
    <xf numFmtId="176" fontId="32" fillId="4" borderId="34" xfId="0" applyNumberFormat="1" applyFont="1" applyFill="1" applyBorder="1" applyAlignment="1">
      <alignment horizontal="right" vertical="center"/>
    </xf>
    <xf numFmtId="176" fontId="32" fillId="4" borderId="3" xfId="0" applyNumberFormat="1" applyFont="1" applyFill="1" applyBorder="1" applyAlignment="1">
      <alignment horizontal="left" vertical="center"/>
    </xf>
    <xf numFmtId="2" fontId="32" fillId="4" borderId="18" xfId="0" applyNumberFormat="1" applyFont="1" applyFill="1" applyBorder="1" applyAlignment="1">
      <alignment horizontal="center" vertical="center"/>
    </xf>
    <xf numFmtId="2" fontId="32" fillId="4" borderId="33" xfId="0" applyNumberFormat="1" applyFont="1" applyFill="1" applyBorder="1" applyAlignment="1">
      <alignment horizontal="right" vertical="center"/>
    </xf>
    <xf numFmtId="2" fontId="32" fillId="4" borderId="6" xfId="0" applyNumberFormat="1" applyFont="1" applyFill="1" applyBorder="1" applyAlignment="1">
      <alignment horizontal="left" vertical="center"/>
    </xf>
    <xf numFmtId="2" fontId="32" fillId="4" borderId="13" xfId="0" applyNumberFormat="1" applyFont="1" applyFill="1" applyBorder="1" applyAlignment="1">
      <alignment horizontal="center" vertical="center"/>
    </xf>
    <xf numFmtId="2" fontId="32" fillId="4" borderId="34" xfId="0" applyNumberFormat="1" applyFont="1" applyFill="1" applyBorder="1" applyAlignment="1">
      <alignment horizontal="right" vertical="center"/>
    </xf>
    <xf numFmtId="2" fontId="32" fillId="4" borderId="3" xfId="0" applyNumberFormat="1" applyFont="1" applyFill="1" applyBorder="1" applyAlignment="1">
      <alignment horizontal="left" vertical="center"/>
    </xf>
    <xf numFmtId="1" fontId="32" fillId="4" borderId="13" xfId="0" applyNumberFormat="1" applyFont="1" applyFill="1" applyBorder="1" applyAlignment="1">
      <alignment horizontal="center" vertical="center"/>
    </xf>
    <xf numFmtId="1" fontId="32" fillId="0" borderId="2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/>
    <xf numFmtId="2" fontId="26" fillId="0" borderId="3" xfId="0" applyNumberFormat="1" applyFont="1" applyBorder="1" applyAlignment="1">
      <alignment horizontal="center"/>
    </xf>
    <xf numFmtId="176" fontId="18" fillId="0" borderId="3" xfId="0" applyNumberFormat="1" applyFont="1" applyFill="1" applyBorder="1" applyAlignment="1">
      <alignment horizontal="center" vertical="center"/>
    </xf>
    <xf numFmtId="176" fontId="18" fillId="0" borderId="48" xfId="0" applyNumberFormat="1" applyFont="1" applyBorder="1" applyAlignment="1">
      <alignment horizontal="center" vertical="center"/>
    </xf>
    <xf numFmtId="2" fontId="18" fillId="0" borderId="48" xfId="0" applyNumberFormat="1" applyFont="1" applyBorder="1" applyAlignment="1">
      <alignment horizontal="center" vertical="center"/>
    </xf>
    <xf numFmtId="177" fontId="18" fillId="0" borderId="48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30" fillId="3" borderId="26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Alignme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663300"/>
      <color rgb="FFFF00FF"/>
      <color rgb="FF008080"/>
      <color rgb="FFFF6600"/>
      <color rgb="FF0000CC"/>
      <color rgb="FFFF3399"/>
      <color rgb="FFFF66CC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94.925925925925924</c:v>
                </c:pt>
                <c:pt idx="2">
                  <c:v>94.851851851851848</c:v>
                </c:pt>
                <c:pt idx="3">
                  <c:v>94.851851851851848</c:v>
                </c:pt>
                <c:pt idx="4">
                  <c:v>94.851851851851848</c:v>
                </c:pt>
                <c:pt idx="5">
                  <c:v>94.78125</c:v>
                </c:pt>
                <c:pt idx="6">
                  <c:v>94.71875</c:v>
                </c:pt>
                <c:pt idx="7">
                  <c:v>94.25</c:v>
                </c:pt>
                <c:pt idx="8">
                  <c:v>94.375</c:v>
                </c:pt>
                <c:pt idx="9">
                  <c:v>94.34375</c:v>
                </c:pt>
                <c:pt idx="10">
                  <c:v>94.5</c:v>
                </c:pt>
                <c:pt idx="11">
                  <c:v>94.75</c:v>
                </c:pt>
                <c:pt idx="12">
                  <c:v>94.625</c:v>
                </c:pt>
                <c:pt idx="13">
                  <c:v>94.375</c:v>
                </c:pt>
                <c:pt idx="14">
                  <c:v>94.15625</c:v>
                </c:pt>
                <c:pt idx="15">
                  <c:v>94.59375</c:v>
                </c:pt>
                <c:pt idx="16">
                  <c:v>94.34375</c:v>
                </c:pt>
              </c:numCache>
            </c:numRef>
          </c:val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92.503181818181801</c:v>
                </c:pt>
                <c:pt idx="2">
                  <c:v>92.187999999999988</c:v>
                </c:pt>
                <c:pt idx="3">
                  <c:v>91.972777777777779</c:v>
                </c:pt>
                <c:pt idx="4">
                  <c:v>92.521818181818176</c:v>
                </c:pt>
                <c:pt idx="5">
                  <c:v>92.358000000000004</c:v>
                </c:pt>
                <c:pt idx="6">
                  <c:v>92.358181818181819</c:v>
                </c:pt>
                <c:pt idx="7">
                  <c:v>92.498947368421042</c:v>
                </c:pt>
                <c:pt idx="8">
                  <c:v>93.199499999999972</c:v>
                </c:pt>
                <c:pt idx="9">
                  <c:v>93.781999999999996</c:v>
                </c:pt>
                <c:pt idx="10">
                  <c:v>93.727238095238107</c:v>
                </c:pt>
                <c:pt idx="11">
                  <c:v>93.799599999999984</c:v>
                </c:pt>
                <c:pt idx="12">
                  <c:v>93.983349999999987</c:v>
                </c:pt>
                <c:pt idx="13">
                  <c:v>93.696181818181813</c:v>
                </c:pt>
                <c:pt idx="14">
                  <c:v>93.792500000000004</c:v>
                </c:pt>
                <c:pt idx="15">
                  <c:v>93.763349999999988</c:v>
                </c:pt>
                <c:pt idx="16">
                  <c:v>93.741681818181817</c:v>
                </c:pt>
                <c:pt idx="17">
                  <c:v>93.672238095238086</c:v>
                </c:pt>
              </c:numCache>
            </c:numRef>
          </c:val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0">
                  <c:v>93.45</c:v>
                </c:pt>
                <c:pt idx="1">
                  <c:v>93.64</c:v>
                </c:pt>
                <c:pt idx="2">
                  <c:v>93.45</c:v>
                </c:pt>
                <c:pt idx="3">
                  <c:v>93.63</c:v>
                </c:pt>
                <c:pt idx="4">
                  <c:v>92.59</c:v>
                </c:pt>
                <c:pt idx="5">
                  <c:v>91.53</c:v>
                </c:pt>
                <c:pt idx="6">
                  <c:v>92.25</c:v>
                </c:pt>
                <c:pt idx="7">
                  <c:v>92.25</c:v>
                </c:pt>
                <c:pt idx="8">
                  <c:v>92.45</c:v>
                </c:pt>
                <c:pt idx="9">
                  <c:v>93.28</c:v>
                </c:pt>
                <c:pt idx="10">
                  <c:v>93.42</c:v>
                </c:pt>
                <c:pt idx="11">
                  <c:v>93.29</c:v>
                </c:pt>
                <c:pt idx="12">
                  <c:v>93.4</c:v>
                </c:pt>
                <c:pt idx="13">
                  <c:v>93.39</c:v>
                </c:pt>
              </c:numCache>
            </c:numRef>
          </c:val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95.16</c:v>
                </c:pt>
                <c:pt idx="1">
                  <c:v>95.47</c:v>
                </c:pt>
                <c:pt idx="2">
                  <c:v>96.23</c:v>
                </c:pt>
                <c:pt idx="3">
                  <c:v>96.17</c:v>
                </c:pt>
                <c:pt idx="4">
                  <c:v>95.17</c:v>
                </c:pt>
                <c:pt idx="5">
                  <c:v>94.08</c:v>
                </c:pt>
                <c:pt idx="6">
                  <c:v>94.42</c:v>
                </c:pt>
                <c:pt idx="7">
                  <c:v>94.86</c:v>
                </c:pt>
                <c:pt idx="8">
                  <c:v>94.68</c:v>
                </c:pt>
                <c:pt idx="9">
                  <c:v>94.72</c:v>
                </c:pt>
                <c:pt idx="10">
                  <c:v>94.71</c:v>
                </c:pt>
                <c:pt idx="11">
                  <c:v>94</c:v>
                </c:pt>
                <c:pt idx="12">
                  <c:v>94.31</c:v>
                </c:pt>
                <c:pt idx="13">
                  <c:v>94.23</c:v>
                </c:pt>
                <c:pt idx="14">
                  <c:v>94.06</c:v>
                </c:pt>
                <c:pt idx="15">
                  <c:v>94.24</c:v>
                </c:pt>
                <c:pt idx="16">
                  <c:v>94.23</c:v>
                </c:pt>
              </c:numCache>
            </c:numRef>
          </c:val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93.414285714285711</c:v>
                </c:pt>
                <c:pt idx="2">
                  <c:v>93.604918032786898</c:v>
                </c:pt>
                <c:pt idx="3">
                  <c:v>93.629310344827616</c:v>
                </c:pt>
                <c:pt idx="4">
                  <c:v>93.985714285714295</c:v>
                </c:pt>
                <c:pt idx="5">
                  <c:v>93.690163929999997</c:v>
                </c:pt>
                <c:pt idx="6">
                  <c:v>94.414285714285711</c:v>
                </c:pt>
                <c:pt idx="7">
                  <c:v>93.55</c:v>
                </c:pt>
                <c:pt idx="8">
                  <c:v>93.512280701754392</c:v>
                </c:pt>
                <c:pt idx="9">
                  <c:v>93.352542372881373</c:v>
                </c:pt>
                <c:pt idx="10">
                  <c:v>93.543859649122808</c:v>
                </c:pt>
                <c:pt idx="11">
                  <c:v>93.239655172413777</c:v>
                </c:pt>
                <c:pt idx="12">
                  <c:v>93.638596491228114</c:v>
                </c:pt>
                <c:pt idx="13">
                  <c:v>93.746153846153817</c:v>
                </c:pt>
                <c:pt idx="14">
                  <c:v>93.829310344827604</c:v>
                </c:pt>
                <c:pt idx="15">
                  <c:v>93.645283018867914</c:v>
                </c:pt>
                <c:pt idx="16">
                  <c:v>94.122950819672113</c:v>
                </c:pt>
              </c:numCache>
            </c:numRef>
          </c:val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95.486486486486484</c:v>
                </c:pt>
                <c:pt idx="1">
                  <c:v>95.238095238095241</c:v>
                </c:pt>
                <c:pt idx="2">
                  <c:v>94.737179487179503</c:v>
                </c:pt>
                <c:pt idx="3">
                  <c:v>94.669540229885058</c:v>
                </c:pt>
                <c:pt idx="4">
                  <c:v>95.004629629629619</c:v>
                </c:pt>
                <c:pt idx="5">
                  <c:v>94.368421052631575</c:v>
                </c:pt>
                <c:pt idx="6">
                  <c:v>94.087719298245602</c:v>
                </c:pt>
                <c:pt idx="7">
                  <c:v>93.731060606060609</c:v>
                </c:pt>
                <c:pt idx="8">
                  <c:v>93.178571428571431</c:v>
                </c:pt>
                <c:pt idx="9">
                  <c:v>92.550724637681157</c:v>
                </c:pt>
                <c:pt idx="10">
                  <c:v>93.039682539682545</c:v>
                </c:pt>
                <c:pt idx="11">
                  <c:v>93.261904761904773</c:v>
                </c:pt>
                <c:pt idx="12">
                  <c:v>94.365384615384613</c:v>
                </c:pt>
                <c:pt idx="13">
                  <c:v>94.134615384615387</c:v>
                </c:pt>
                <c:pt idx="14">
                  <c:v>94.086956521739125</c:v>
                </c:pt>
                <c:pt idx="15">
                  <c:v>92.625</c:v>
                </c:pt>
              </c:numCache>
            </c:numRef>
          </c:val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94.7</c:v>
                </c:pt>
                <c:pt idx="2">
                  <c:v>94.3</c:v>
                </c:pt>
                <c:pt idx="3">
                  <c:v>94</c:v>
                </c:pt>
                <c:pt idx="4">
                  <c:v>94.2</c:v>
                </c:pt>
                <c:pt idx="5">
                  <c:v>94.6</c:v>
                </c:pt>
                <c:pt idx="6">
                  <c:v>93.4</c:v>
                </c:pt>
                <c:pt idx="7">
                  <c:v>93.4</c:v>
                </c:pt>
                <c:pt idx="8">
                  <c:v>93.3</c:v>
                </c:pt>
                <c:pt idx="9">
                  <c:v>93.8</c:v>
                </c:pt>
                <c:pt idx="10">
                  <c:v>93.3</c:v>
                </c:pt>
                <c:pt idx="11">
                  <c:v>92.7</c:v>
                </c:pt>
                <c:pt idx="12">
                  <c:v>92.6</c:v>
                </c:pt>
                <c:pt idx="13">
                  <c:v>92.2</c:v>
                </c:pt>
                <c:pt idx="14">
                  <c:v>91.6</c:v>
                </c:pt>
                <c:pt idx="15">
                  <c:v>92.1</c:v>
                </c:pt>
                <c:pt idx="16">
                  <c:v>93.6</c:v>
                </c:pt>
                <c:pt idx="17">
                  <c:v>93.5</c:v>
                </c:pt>
              </c:numCache>
            </c:numRef>
          </c:val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0">
                  <c:v>92.888999999999996</c:v>
                </c:pt>
                <c:pt idx="1">
                  <c:v>93.614000000000004</c:v>
                </c:pt>
                <c:pt idx="2">
                  <c:v>93.037999999999997</c:v>
                </c:pt>
                <c:pt idx="3">
                  <c:v>93.034999999999997</c:v>
                </c:pt>
                <c:pt idx="4">
                  <c:v>93.477000000000004</c:v>
                </c:pt>
                <c:pt idx="5">
                  <c:v>93.709000000000003</c:v>
                </c:pt>
                <c:pt idx="6">
                  <c:v>93.238</c:v>
                </c:pt>
                <c:pt idx="7">
                  <c:v>93.582999999999998</c:v>
                </c:pt>
                <c:pt idx="8">
                  <c:v>92.75</c:v>
                </c:pt>
                <c:pt idx="9">
                  <c:v>92.772999999999996</c:v>
                </c:pt>
                <c:pt idx="10">
                  <c:v>92.543000000000006</c:v>
                </c:pt>
                <c:pt idx="11">
                  <c:v>92.272000000000006</c:v>
                </c:pt>
                <c:pt idx="12">
                  <c:v>92.052000000000007</c:v>
                </c:pt>
                <c:pt idx="13">
                  <c:v>91.337000000000003</c:v>
                </c:pt>
                <c:pt idx="14">
                  <c:v>91.772000000000006</c:v>
                </c:pt>
                <c:pt idx="15">
                  <c:v>91.866</c:v>
                </c:pt>
                <c:pt idx="16">
                  <c:v>91.817999999999998</c:v>
                </c:pt>
                <c:pt idx="17">
                  <c:v>92.370999999999995</c:v>
                </c:pt>
              </c:numCache>
            </c:numRef>
          </c:val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1">
                  <c:v>95.54</c:v>
                </c:pt>
                <c:pt idx="2">
                  <c:v>95.54</c:v>
                </c:pt>
                <c:pt idx="3">
                  <c:v>95.54</c:v>
                </c:pt>
                <c:pt idx="4">
                  <c:v>95.13</c:v>
                </c:pt>
                <c:pt idx="5">
                  <c:v>95.2</c:v>
                </c:pt>
                <c:pt idx="6">
                  <c:v>94.57</c:v>
                </c:pt>
                <c:pt idx="7">
                  <c:v>92.85</c:v>
                </c:pt>
                <c:pt idx="8">
                  <c:v>92.66</c:v>
                </c:pt>
                <c:pt idx="9">
                  <c:v>92.72</c:v>
                </c:pt>
                <c:pt idx="10">
                  <c:v>92.58</c:v>
                </c:pt>
                <c:pt idx="11">
                  <c:v>92.68</c:v>
                </c:pt>
                <c:pt idx="12">
                  <c:v>93.02</c:v>
                </c:pt>
                <c:pt idx="13">
                  <c:v>93.4</c:v>
                </c:pt>
                <c:pt idx="14">
                  <c:v>94.32</c:v>
                </c:pt>
                <c:pt idx="15">
                  <c:v>94.34</c:v>
                </c:pt>
                <c:pt idx="16">
                  <c:v>94.67</c:v>
                </c:pt>
              </c:numCache>
            </c:numRef>
          </c:val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94.25</c:v>
                </c:pt>
                <c:pt idx="2">
                  <c:v>92.954545454545453</c:v>
                </c:pt>
                <c:pt idx="3">
                  <c:v>93.1</c:v>
                </c:pt>
                <c:pt idx="4">
                  <c:v>93.777777777777771</c:v>
                </c:pt>
                <c:pt idx="5">
                  <c:v>94.882352941176464</c:v>
                </c:pt>
                <c:pt idx="6">
                  <c:v>94.36363636363636</c:v>
                </c:pt>
                <c:pt idx="7">
                  <c:v>94.409090909090907</c:v>
                </c:pt>
                <c:pt idx="8">
                  <c:v>94.61904761904762</c:v>
                </c:pt>
                <c:pt idx="9">
                  <c:v>95.55</c:v>
                </c:pt>
                <c:pt idx="10">
                  <c:v>95.9375</c:v>
                </c:pt>
                <c:pt idx="11">
                  <c:v>95.235294117647058</c:v>
                </c:pt>
                <c:pt idx="12">
                  <c:v>94.473684210526315</c:v>
                </c:pt>
                <c:pt idx="13">
                  <c:v>95.055555555555557</c:v>
                </c:pt>
              </c:numCache>
            </c:numRef>
          </c:val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</c:numCache>
            </c:numRef>
          </c:val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94.24637162162162</c:v>
                </c:pt>
                <c:pt idx="1">
                  <c:v>94.329548869648875</c:v>
                </c:pt>
                <c:pt idx="2">
                  <c:v>94.089449482636354</c:v>
                </c:pt>
                <c:pt idx="3">
                  <c:v>94.059848020434217</c:v>
                </c:pt>
                <c:pt idx="4">
                  <c:v>94.070879172679184</c:v>
                </c:pt>
                <c:pt idx="5">
                  <c:v>93.919918792380813</c:v>
                </c:pt>
                <c:pt idx="6">
                  <c:v>93.782057319434955</c:v>
                </c:pt>
                <c:pt idx="7">
                  <c:v>93.538209888357258</c:v>
                </c:pt>
                <c:pt idx="8">
                  <c:v>93.47243997493733</c:v>
                </c:pt>
                <c:pt idx="9">
                  <c:v>93.687201701056253</c:v>
                </c:pt>
                <c:pt idx="10">
                  <c:v>93.730128028404337</c:v>
                </c:pt>
                <c:pt idx="11">
                  <c:v>93.522845405196591</c:v>
                </c:pt>
                <c:pt idx="12">
                  <c:v>93.646801531713905</c:v>
                </c:pt>
                <c:pt idx="13">
                  <c:v>93.556450660450651</c:v>
                </c:pt>
                <c:pt idx="14">
                  <c:v>93.452127108320838</c:v>
                </c:pt>
                <c:pt idx="15">
                  <c:v>93.396672877358498</c:v>
                </c:pt>
                <c:pt idx="16">
                  <c:v>93.789483233979126</c:v>
                </c:pt>
                <c:pt idx="17">
                  <c:v>93.181079365079356</c:v>
                </c:pt>
              </c:numCache>
            </c:numRef>
          </c:val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2.5974864864864884</c:v>
                </c:pt>
                <c:pt idx="1">
                  <c:v>3.0368181818182052</c:v>
                </c:pt>
                <c:pt idx="2">
                  <c:v>4.0420000000000158</c:v>
                </c:pt>
                <c:pt idx="3">
                  <c:v>4.1972222222222229</c:v>
                </c:pt>
                <c:pt idx="4">
                  <c:v>4.0420000000000158</c:v>
                </c:pt>
                <c:pt idx="5">
                  <c:v>3.6700000000000017</c:v>
                </c:pt>
                <c:pt idx="6">
                  <c:v>2.46875</c:v>
                </c:pt>
                <c:pt idx="7">
                  <c:v>2.6099999999999994</c:v>
                </c:pt>
                <c:pt idx="8">
                  <c:v>2.230000000000004</c:v>
                </c:pt>
                <c:pt idx="9">
                  <c:v>2.9992753623188406</c:v>
                </c:pt>
                <c:pt idx="10">
                  <c:v>3.3944999999999936</c:v>
                </c:pt>
                <c:pt idx="11">
                  <c:v>2.9632941176470524</c:v>
                </c:pt>
                <c:pt idx="12">
                  <c:v>2.5729999999999933</c:v>
                </c:pt>
                <c:pt idx="13">
                  <c:v>3.7185555555555538</c:v>
                </c:pt>
                <c:pt idx="14">
                  <c:v>2.7199999999999989</c:v>
                </c:pt>
                <c:pt idx="15">
                  <c:v>2.7277500000000003</c:v>
                </c:pt>
                <c:pt idx="16">
                  <c:v>2.8520000000000039</c:v>
                </c:pt>
                <c:pt idx="17">
                  <c:v>1.3012380952380909</c:v>
                </c:pt>
              </c:numCache>
            </c:numRef>
          </c:val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</c:numCache>
            </c:numRef>
          </c:val>
        </c:ser>
        <c:marker val="1"/>
        <c:axId val="113927296"/>
        <c:axId val="113929216"/>
      </c:lineChart>
      <c:catAx>
        <c:axId val="1139272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3929216"/>
        <c:crosses val="autoZero"/>
        <c:lblAlgn val="ctr"/>
        <c:lblOffset val="100"/>
        <c:tickLblSkip val="1"/>
        <c:tickMarkSkip val="1"/>
      </c:catAx>
      <c:valAx>
        <c:axId val="113929216"/>
        <c:scaling>
          <c:orientation val="minMax"/>
          <c:max val="104"/>
          <c:min val="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139272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51.962962962962962</c:v>
                </c:pt>
                <c:pt idx="2">
                  <c:v>51.777777777777779</c:v>
                </c:pt>
                <c:pt idx="3">
                  <c:v>51.888888888888886</c:v>
                </c:pt>
                <c:pt idx="4">
                  <c:v>51.814814814814817</c:v>
                </c:pt>
                <c:pt idx="5">
                  <c:v>51.78125</c:v>
                </c:pt>
                <c:pt idx="6">
                  <c:v>51.6875</c:v>
                </c:pt>
                <c:pt idx="7">
                  <c:v>51.84375</c:v>
                </c:pt>
                <c:pt idx="8">
                  <c:v>51.59375</c:v>
                </c:pt>
                <c:pt idx="9">
                  <c:v>51.9375</c:v>
                </c:pt>
                <c:pt idx="10">
                  <c:v>51.96875</c:v>
                </c:pt>
                <c:pt idx="11">
                  <c:v>51.90625</c:v>
                </c:pt>
                <c:pt idx="12">
                  <c:v>51.96875</c:v>
                </c:pt>
                <c:pt idx="13">
                  <c:v>52.0625</c:v>
                </c:pt>
                <c:pt idx="14">
                  <c:v>51.96875</c:v>
                </c:pt>
                <c:pt idx="15">
                  <c:v>51.96875</c:v>
                </c:pt>
                <c:pt idx="16">
                  <c:v>51.96875</c:v>
                </c:pt>
              </c:numCache>
            </c:numRef>
          </c:val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49.348636363636359</c:v>
                </c:pt>
                <c:pt idx="2">
                  <c:v>49.455500000000008</c:v>
                </c:pt>
                <c:pt idx="3">
                  <c:v>49.675555555555555</c:v>
                </c:pt>
                <c:pt idx="4">
                  <c:v>49.202272727272728</c:v>
                </c:pt>
                <c:pt idx="5">
                  <c:v>48.953499999999991</c:v>
                </c:pt>
                <c:pt idx="6">
                  <c:v>48.992727272727286</c:v>
                </c:pt>
                <c:pt idx="7">
                  <c:v>49.932631578947365</c:v>
                </c:pt>
                <c:pt idx="8">
                  <c:v>49.832500000000003</c:v>
                </c:pt>
                <c:pt idx="9">
                  <c:v>49.827500000000001</c:v>
                </c:pt>
                <c:pt idx="10">
                  <c:v>49.19195238095238</c:v>
                </c:pt>
                <c:pt idx="11">
                  <c:v>49.58829999999999</c:v>
                </c:pt>
                <c:pt idx="12">
                  <c:v>49.485799999999998</c:v>
                </c:pt>
                <c:pt idx="13">
                  <c:v>49.36518181818181</c:v>
                </c:pt>
                <c:pt idx="14">
                  <c:v>49.522500000000001</c:v>
                </c:pt>
                <c:pt idx="15">
                  <c:v>49.806650000000005</c:v>
                </c:pt>
                <c:pt idx="16">
                  <c:v>49.552272727272722</c:v>
                </c:pt>
                <c:pt idx="17">
                  <c:v>49.250380952380944</c:v>
                </c:pt>
              </c:numCache>
            </c:numRef>
          </c:val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0">
                  <c:v>49.88</c:v>
                </c:pt>
                <c:pt idx="1">
                  <c:v>49.64</c:v>
                </c:pt>
                <c:pt idx="2">
                  <c:v>49.92</c:v>
                </c:pt>
                <c:pt idx="3">
                  <c:v>49.05</c:v>
                </c:pt>
                <c:pt idx="4">
                  <c:v>49.25</c:v>
                </c:pt>
                <c:pt idx="5">
                  <c:v>49.05</c:v>
                </c:pt>
                <c:pt idx="6">
                  <c:v>48.95</c:v>
                </c:pt>
                <c:pt idx="7">
                  <c:v>48.95</c:v>
                </c:pt>
                <c:pt idx="8">
                  <c:v>48.62</c:v>
                </c:pt>
                <c:pt idx="9">
                  <c:v>48.9</c:v>
                </c:pt>
                <c:pt idx="10">
                  <c:v>49.11</c:v>
                </c:pt>
                <c:pt idx="11">
                  <c:v>48.66</c:v>
                </c:pt>
                <c:pt idx="12">
                  <c:v>49</c:v>
                </c:pt>
                <c:pt idx="13">
                  <c:v>49.89</c:v>
                </c:pt>
              </c:numCache>
            </c:numRef>
          </c:val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48.72</c:v>
                </c:pt>
                <c:pt idx="1">
                  <c:v>48.66</c:v>
                </c:pt>
                <c:pt idx="2">
                  <c:v>48.68</c:v>
                </c:pt>
                <c:pt idx="3">
                  <c:v>48.13</c:v>
                </c:pt>
                <c:pt idx="4">
                  <c:v>48.34</c:v>
                </c:pt>
                <c:pt idx="5">
                  <c:v>48.17</c:v>
                </c:pt>
                <c:pt idx="6">
                  <c:v>47.93</c:v>
                </c:pt>
                <c:pt idx="7">
                  <c:v>48.24</c:v>
                </c:pt>
                <c:pt idx="8">
                  <c:v>48.23</c:v>
                </c:pt>
                <c:pt idx="9">
                  <c:v>48.3</c:v>
                </c:pt>
                <c:pt idx="10">
                  <c:v>48.34</c:v>
                </c:pt>
                <c:pt idx="11">
                  <c:v>47.3</c:v>
                </c:pt>
                <c:pt idx="12">
                  <c:v>47.9</c:v>
                </c:pt>
                <c:pt idx="13">
                  <c:v>48.15</c:v>
                </c:pt>
                <c:pt idx="14">
                  <c:v>48.82</c:v>
                </c:pt>
                <c:pt idx="15">
                  <c:v>49.24</c:v>
                </c:pt>
                <c:pt idx="16">
                  <c:v>48.58</c:v>
                </c:pt>
              </c:numCache>
            </c:numRef>
          </c:val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50.210344827586226</c:v>
                </c:pt>
                <c:pt idx="2">
                  <c:v>50.2109375</c:v>
                </c:pt>
                <c:pt idx="3">
                  <c:v>50.679661016949161</c:v>
                </c:pt>
                <c:pt idx="4">
                  <c:v>51.195384615384626</c:v>
                </c:pt>
                <c:pt idx="5">
                  <c:v>50.74590164</c:v>
                </c:pt>
                <c:pt idx="6">
                  <c:v>50.762500000000003</c:v>
                </c:pt>
                <c:pt idx="7">
                  <c:v>50.857575757575752</c:v>
                </c:pt>
                <c:pt idx="8">
                  <c:v>50.975409836065573</c:v>
                </c:pt>
                <c:pt idx="9">
                  <c:v>51.23</c:v>
                </c:pt>
                <c:pt idx="10">
                  <c:v>50.898245614035091</c:v>
                </c:pt>
                <c:pt idx="11">
                  <c:v>51.053448275862067</c:v>
                </c:pt>
                <c:pt idx="12">
                  <c:v>50.68</c:v>
                </c:pt>
                <c:pt idx="13">
                  <c:v>50.419402985074626</c:v>
                </c:pt>
                <c:pt idx="14">
                  <c:v>50.753448275862056</c:v>
                </c:pt>
                <c:pt idx="15">
                  <c:v>50.733898305084757</c:v>
                </c:pt>
                <c:pt idx="16">
                  <c:v>50.622807017543849</c:v>
                </c:pt>
              </c:numCache>
            </c:numRef>
          </c:val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49.75</c:v>
                </c:pt>
                <c:pt idx="1">
                  <c:v>49.42307692307692</c:v>
                </c:pt>
                <c:pt idx="2">
                  <c:v>49.647435897435905</c:v>
                </c:pt>
                <c:pt idx="3">
                  <c:v>49.232323232323225</c:v>
                </c:pt>
                <c:pt idx="4">
                  <c:v>49.5</c:v>
                </c:pt>
                <c:pt idx="5">
                  <c:v>50.475000000000001</c:v>
                </c:pt>
                <c:pt idx="6">
                  <c:v>49.982456140350877</c:v>
                </c:pt>
                <c:pt idx="7">
                  <c:v>49.651515151515156</c:v>
                </c:pt>
                <c:pt idx="8">
                  <c:v>49.785714285714285</c:v>
                </c:pt>
                <c:pt idx="9">
                  <c:v>50.398550724637673</c:v>
                </c:pt>
                <c:pt idx="10">
                  <c:v>50.43181818181818</c:v>
                </c:pt>
                <c:pt idx="11">
                  <c:v>51.19047619047619</c:v>
                </c:pt>
                <c:pt idx="12">
                  <c:v>50.562500000000007</c:v>
                </c:pt>
                <c:pt idx="13">
                  <c:v>50.573333333333331</c:v>
                </c:pt>
                <c:pt idx="14">
                  <c:v>50.376811594202898</c:v>
                </c:pt>
                <c:pt idx="15">
                  <c:v>49.047619047619051</c:v>
                </c:pt>
              </c:numCache>
            </c:numRef>
          </c:val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50.5</c:v>
                </c:pt>
                <c:pt idx="2">
                  <c:v>50.6</c:v>
                </c:pt>
                <c:pt idx="3">
                  <c:v>50.2</c:v>
                </c:pt>
                <c:pt idx="4">
                  <c:v>50.1</c:v>
                </c:pt>
                <c:pt idx="5">
                  <c:v>49.8</c:v>
                </c:pt>
                <c:pt idx="6">
                  <c:v>49.5</c:v>
                </c:pt>
                <c:pt idx="7">
                  <c:v>49.7</c:v>
                </c:pt>
                <c:pt idx="8">
                  <c:v>49.6</c:v>
                </c:pt>
                <c:pt idx="9">
                  <c:v>49.6</c:v>
                </c:pt>
                <c:pt idx="10">
                  <c:v>50</c:v>
                </c:pt>
                <c:pt idx="11">
                  <c:v>49.3</c:v>
                </c:pt>
                <c:pt idx="12">
                  <c:v>49</c:v>
                </c:pt>
                <c:pt idx="13">
                  <c:v>49.7</c:v>
                </c:pt>
                <c:pt idx="14">
                  <c:v>50.4</c:v>
                </c:pt>
                <c:pt idx="15">
                  <c:v>51.9</c:v>
                </c:pt>
                <c:pt idx="16">
                  <c:v>51.4</c:v>
                </c:pt>
                <c:pt idx="17">
                  <c:v>52.3</c:v>
                </c:pt>
              </c:numCache>
            </c:numRef>
          </c:val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0">
                  <c:v>50.457999999999998</c:v>
                </c:pt>
                <c:pt idx="1">
                  <c:v>50.606000000000002</c:v>
                </c:pt>
                <c:pt idx="2">
                  <c:v>50.579000000000001</c:v>
                </c:pt>
                <c:pt idx="3">
                  <c:v>49.725999999999999</c:v>
                </c:pt>
                <c:pt idx="4">
                  <c:v>49.625</c:v>
                </c:pt>
                <c:pt idx="5">
                  <c:v>49.24</c:v>
                </c:pt>
                <c:pt idx="6">
                  <c:v>49.125</c:v>
                </c:pt>
                <c:pt idx="7">
                  <c:v>50.231999999999999</c:v>
                </c:pt>
                <c:pt idx="8">
                  <c:v>49.533000000000001</c:v>
                </c:pt>
                <c:pt idx="9">
                  <c:v>49.328000000000003</c:v>
                </c:pt>
                <c:pt idx="10">
                  <c:v>48.542999999999999</c:v>
                </c:pt>
                <c:pt idx="11">
                  <c:v>48.32</c:v>
                </c:pt>
                <c:pt idx="12">
                  <c:v>48.381999999999998</c:v>
                </c:pt>
                <c:pt idx="13">
                  <c:v>48.232999999999997</c:v>
                </c:pt>
                <c:pt idx="14">
                  <c:v>49.393999999999998</c:v>
                </c:pt>
                <c:pt idx="15">
                  <c:v>49.558999999999997</c:v>
                </c:pt>
                <c:pt idx="16">
                  <c:v>49.692999999999998</c:v>
                </c:pt>
                <c:pt idx="17">
                  <c:v>49.823999999999998</c:v>
                </c:pt>
              </c:numCache>
            </c:numRef>
          </c:val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1">
                  <c:v>48.01</c:v>
                </c:pt>
                <c:pt idx="2">
                  <c:v>48</c:v>
                </c:pt>
                <c:pt idx="3">
                  <c:v>48.47</c:v>
                </c:pt>
                <c:pt idx="4">
                  <c:v>49.4</c:v>
                </c:pt>
                <c:pt idx="5">
                  <c:v>49.15</c:v>
                </c:pt>
                <c:pt idx="6">
                  <c:v>49</c:v>
                </c:pt>
                <c:pt idx="7">
                  <c:v>48.6</c:v>
                </c:pt>
                <c:pt idx="8">
                  <c:v>49.8</c:v>
                </c:pt>
                <c:pt idx="9">
                  <c:v>49.89</c:v>
                </c:pt>
                <c:pt idx="10">
                  <c:v>50.31</c:v>
                </c:pt>
                <c:pt idx="11">
                  <c:v>50.48</c:v>
                </c:pt>
                <c:pt idx="12">
                  <c:v>50.52</c:v>
                </c:pt>
                <c:pt idx="13">
                  <c:v>49.84</c:v>
                </c:pt>
                <c:pt idx="14">
                  <c:v>48.83</c:v>
                </c:pt>
                <c:pt idx="15">
                  <c:v>49</c:v>
                </c:pt>
                <c:pt idx="16">
                  <c:v>49.78</c:v>
                </c:pt>
              </c:numCache>
            </c:numRef>
          </c:val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50.863636363636367</c:v>
                </c:pt>
                <c:pt idx="2">
                  <c:v>50.6875</c:v>
                </c:pt>
                <c:pt idx="3">
                  <c:v>52</c:v>
                </c:pt>
                <c:pt idx="4">
                  <c:v>51.833333333333336</c:v>
                </c:pt>
                <c:pt idx="5">
                  <c:v>52.058823529411768</c:v>
                </c:pt>
                <c:pt idx="6">
                  <c:v>52.31818181818182</c:v>
                </c:pt>
                <c:pt idx="7">
                  <c:v>51.954545454545453</c:v>
                </c:pt>
                <c:pt idx="8">
                  <c:v>51.611111111111114</c:v>
                </c:pt>
                <c:pt idx="9">
                  <c:v>52.3</c:v>
                </c:pt>
                <c:pt idx="10">
                  <c:v>50.3125</c:v>
                </c:pt>
                <c:pt idx="11">
                  <c:v>52.058823529411768</c:v>
                </c:pt>
                <c:pt idx="12">
                  <c:v>51.789473684210527</c:v>
                </c:pt>
                <c:pt idx="13">
                  <c:v>52.222222222222221</c:v>
                </c:pt>
              </c:numCache>
            </c:numRef>
          </c:val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49.701999999999998</c:v>
                </c:pt>
                <c:pt idx="1">
                  <c:v>49.922465744089877</c:v>
                </c:pt>
                <c:pt idx="2">
                  <c:v>49.955815117521368</c:v>
                </c:pt>
                <c:pt idx="3">
                  <c:v>49.905242869371683</c:v>
                </c:pt>
                <c:pt idx="4">
                  <c:v>50.026080549080547</c:v>
                </c:pt>
                <c:pt idx="5">
                  <c:v>49.942447516941179</c:v>
                </c:pt>
                <c:pt idx="6">
                  <c:v>49.824836523125995</c:v>
                </c:pt>
                <c:pt idx="7">
                  <c:v>49.996201794258369</c:v>
                </c:pt>
                <c:pt idx="8">
                  <c:v>49.958148523289104</c:v>
                </c:pt>
                <c:pt idx="9">
                  <c:v>50.171155072463769</c:v>
                </c:pt>
                <c:pt idx="10">
                  <c:v>49.910626617680563</c:v>
                </c:pt>
                <c:pt idx="11">
                  <c:v>49.985729799575005</c:v>
                </c:pt>
                <c:pt idx="12">
                  <c:v>49.928852368421055</c:v>
                </c:pt>
                <c:pt idx="13">
                  <c:v>50.045564035881199</c:v>
                </c:pt>
                <c:pt idx="14">
                  <c:v>50.008188733758118</c:v>
                </c:pt>
                <c:pt idx="15">
                  <c:v>50.156989669087977</c:v>
                </c:pt>
                <c:pt idx="16">
                  <c:v>50.228118534973795</c:v>
                </c:pt>
                <c:pt idx="17">
                  <c:v>50.458126984126977</c:v>
                </c:pt>
              </c:numCache>
            </c:numRef>
          </c:val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1.7379999999999995</c:v>
                </c:pt>
                <c:pt idx="1">
                  <c:v>3.3029629629629653</c:v>
                </c:pt>
                <c:pt idx="2">
                  <c:v>3.0977777777777789</c:v>
                </c:pt>
                <c:pt idx="3">
                  <c:v>3.7588888888888832</c:v>
                </c:pt>
                <c:pt idx="4">
                  <c:v>3.4748148148148132</c:v>
                </c:pt>
                <c:pt idx="5">
                  <c:v>3.6112499999999983</c:v>
                </c:pt>
                <c:pt idx="6">
                  <c:v>3.7575000000000003</c:v>
                </c:pt>
                <c:pt idx="7">
                  <c:v>3.603749999999998</c:v>
                </c:pt>
                <c:pt idx="8">
                  <c:v>3.3637500000000031</c:v>
                </c:pt>
                <c:pt idx="9">
                  <c:v>3.6375000000000028</c:v>
                </c:pt>
                <c:pt idx="10">
                  <c:v>3.6287499999999966</c:v>
                </c:pt>
                <c:pt idx="11">
                  <c:v>4.6062500000000028</c:v>
                </c:pt>
                <c:pt idx="12">
                  <c:v>4.0687500000000014</c:v>
                </c:pt>
                <c:pt idx="13">
                  <c:v>3.9125000000000014</c:v>
                </c:pt>
                <c:pt idx="14">
                  <c:v>3.1487499999999997</c:v>
                </c:pt>
                <c:pt idx="15">
                  <c:v>2.96875</c:v>
                </c:pt>
                <c:pt idx="16">
                  <c:v>3.3887500000000017</c:v>
                </c:pt>
                <c:pt idx="17">
                  <c:v>3.0496190476190534</c:v>
                </c:pt>
              </c:numCache>
            </c:numRef>
          </c:val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</c:numCache>
            </c:numRef>
          </c:val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</c:numCache>
            </c:numRef>
          </c:val>
        </c:ser>
        <c:marker val="1"/>
        <c:axId val="115793920"/>
        <c:axId val="115795840"/>
      </c:lineChart>
      <c:catAx>
        <c:axId val="1157939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15795840"/>
        <c:crosses val="autoZero"/>
        <c:lblAlgn val="ctr"/>
        <c:lblOffset val="100"/>
        <c:tickLblSkip val="1"/>
        <c:tickMarkSkip val="1"/>
      </c:catAx>
      <c:valAx>
        <c:axId val="115795840"/>
        <c:scaling>
          <c:orientation val="minMax"/>
          <c:max val="56"/>
          <c:min val="4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1579392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106007067137825E-2"/>
          <c:y val="8.0247155451736871E-2"/>
          <c:w val="0.63427561837459401"/>
          <c:h val="0.78086655112651648"/>
        </c:manualLayout>
      </c:layout>
      <c:lineChart>
        <c:grouping val="standard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43.685185185185176</c:v>
                </c:pt>
                <c:pt idx="2">
                  <c:v>43.37407407407408</c:v>
                </c:pt>
                <c:pt idx="3">
                  <c:v>43.051851851851843</c:v>
                </c:pt>
                <c:pt idx="4">
                  <c:v>42.870370370370374</c:v>
                </c:pt>
                <c:pt idx="5">
                  <c:v>43.246874999999996</c:v>
                </c:pt>
                <c:pt idx="6">
                  <c:v>43.121874999999996</c:v>
                </c:pt>
                <c:pt idx="7">
                  <c:v>42.684375000000003</c:v>
                </c:pt>
                <c:pt idx="8">
                  <c:v>42.887500000000003</c:v>
                </c:pt>
                <c:pt idx="9">
                  <c:v>43.175000000000004</c:v>
                </c:pt>
                <c:pt idx="10">
                  <c:v>42.949999999999996</c:v>
                </c:pt>
                <c:pt idx="11">
                  <c:v>43.131250000000001</c:v>
                </c:pt>
                <c:pt idx="12">
                  <c:v>42.890624999999986</c:v>
                </c:pt>
                <c:pt idx="13">
                  <c:v>43.178124999999987</c:v>
                </c:pt>
                <c:pt idx="14">
                  <c:v>42.840624999999996</c:v>
                </c:pt>
                <c:pt idx="15">
                  <c:v>42.899999999999991</c:v>
                </c:pt>
                <c:pt idx="16">
                  <c:v>43.015625</c:v>
                </c:pt>
              </c:numCache>
            </c:numRef>
          </c:val>
        </c:ser>
        <c:ser>
          <c:idx val="2"/>
          <c:order val="1"/>
          <c:tx>
            <c:strRef>
              <c:f>HDL!$F$2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43.041379310344823</c:v>
                </c:pt>
                <c:pt idx="2">
                  <c:v>43.256250000000001</c:v>
                </c:pt>
                <c:pt idx="3">
                  <c:v>43.013559322033927</c:v>
                </c:pt>
                <c:pt idx="4">
                  <c:v>43.084615384615397</c:v>
                </c:pt>
                <c:pt idx="5">
                  <c:v>43.03934426</c:v>
                </c:pt>
                <c:pt idx="6">
                  <c:v>42.737499999999997</c:v>
                </c:pt>
                <c:pt idx="7">
                  <c:v>42.790909090909096</c:v>
                </c:pt>
                <c:pt idx="8">
                  <c:v>42.745901639344254</c:v>
                </c:pt>
                <c:pt idx="9">
                  <c:v>42.95573770491805</c:v>
                </c:pt>
                <c:pt idx="10">
                  <c:v>42.905263157894758</c:v>
                </c:pt>
                <c:pt idx="11">
                  <c:v>43.182758620689661</c:v>
                </c:pt>
                <c:pt idx="12">
                  <c:v>42.91</c:v>
                </c:pt>
                <c:pt idx="13">
                  <c:v>42.934328358208944</c:v>
                </c:pt>
                <c:pt idx="14">
                  <c:v>42.966666666666683</c:v>
                </c:pt>
                <c:pt idx="15">
                  <c:v>42.864406779661003</c:v>
                </c:pt>
                <c:pt idx="16">
                  <c:v>42.770175438596475</c:v>
                </c:pt>
              </c:numCache>
            </c:numRef>
          </c:val>
        </c:ser>
        <c:ser>
          <c:idx val="3"/>
          <c:order val="2"/>
          <c:tx>
            <c:strRef>
              <c:f>HDL!$L$2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</c:ser>
        <c:ser>
          <c:idx val="4"/>
          <c:order val="3"/>
          <c:tx>
            <c:strRef>
              <c:f>HDL!$M$2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1">
                  <c:v>43.363282247765</c:v>
                </c:pt>
                <c:pt idx="2">
                  <c:v>43.315162037037041</c:v>
                </c:pt>
                <c:pt idx="3">
                  <c:v>43.032705586942882</c:v>
                </c:pt>
                <c:pt idx="4">
                  <c:v>42.977492877492885</c:v>
                </c:pt>
                <c:pt idx="5">
                  <c:v>43.143109629999998</c:v>
                </c:pt>
                <c:pt idx="6">
                  <c:v>42.9296875</c:v>
                </c:pt>
                <c:pt idx="7">
                  <c:v>42.73764204545455</c:v>
                </c:pt>
                <c:pt idx="8">
                  <c:v>42.816700819672128</c:v>
                </c:pt>
                <c:pt idx="9">
                  <c:v>43.065368852459031</c:v>
                </c:pt>
                <c:pt idx="10">
                  <c:v>42.927631578947377</c:v>
                </c:pt>
                <c:pt idx="11">
                  <c:v>43.157004310344831</c:v>
                </c:pt>
                <c:pt idx="12">
                  <c:v>42.900312499999991</c:v>
                </c:pt>
                <c:pt idx="13">
                  <c:v>43.056226679104469</c:v>
                </c:pt>
                <c:pt idx="14">
                  <c:v>42.903645833333343</c:v>
                </c:pt>
                <c:pt idx="15">
                  <c:v>42.882203389830494</c:v>
                </c:pt>
                <c:pt idx="16">
                  <c:v>42.892900219298241</c:v>
                </c:pt>
              </c:numCache>
            </c:numRef>
          </c:val>
        </c:ser>
        <c:ser>
          <c:idx val="5"/>
          <c:order val="4"/>
          <c:tx>
            <c:strRef>
              <c:f>HDL!$R$2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</c:ser>
        <c:ser>
          <c:idx val="6"/>
          <c:order val="5"/>
          <c:tx>
            <c:strRef>
              <c:f>HDL!$S$2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</c:ser>
        <c:marker val="1"/>
        <c:axId val="116135808"/>
        <c:axId val="116150272"/>
      </c:lineChart>
      <c:catAx>
        <c:axId val="1161358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150272"/>
        <c:crosses val="autoZero"/>
        <c:lblAlgn val="ctr"/>
        <c:lblOffset val="100"/>
        <c:tickLblSkip val="1"/>
        <c:tickMarkSkip val="1"/>
      </c:catAx>
      <c:valAx>
        <c:axId val="116150272"/>
        <c:scaling>
          <c:orientation val="minMax"/>
          <c:max val="49"/>
          <c:min val="3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13580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88339222614864"/>
          <c:y val="0.18518600068608446"/>
          <c:w val="0.22438162544169638"/>
          <c:h val="0.611112972580555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>
                  <c:v>49.757727272727287</c:v>
                </c:pt>
                <c:pt idx="2">
                  <c:v>50.109500000000004</c:v>
                </c:pt>
                <c:pt idx="3">
                  <c:v>49.963333333333338</c:v>
                </c:pt>
                <c:pt idx="4">
                  <c:v>49.757727272727287</c:v>
                </c:pt>
                <c:pt idx="5">
                  <c:v>49.770500000000006</c:v>
                </c:pt>
                <c:pt idx="6">
                  <c:v>49.953181818181832</c:v>
                </c:pt>
                <c:pt idx="7">
                  <c:v>50.546315789473681</c:v>
                </c:pt>
                <c:pt idx="8">
                  <c:v>50.424999999999997</c:v>
                </c:pt>
                <c:pt idx="9">
                  <c:v>50.576499999999996</c:v>
                </c:pt>
                <c:pt idx="10">
                  <c:v>50.70190476190475</c:v>
                </c:pt>
                <c:pt idx="11">
                  <c:v>50.719949999999997</c:v>
                </c:pt>
                <c:pt idx="12">
                  <c:v>49.643350000000005</c:v>
                </c:pt>
                <c:pt idx="13">
                  <c:v>50.089363636363629</c:v>
                </c:pt>
                <c:pt idx="14">
                  <c:v>49.972499999999997</c:v>
                </c:pt>
                <c:pt idx="15">
                  <c:v>50.181699999999992</c:v>
                </c:pt>
                <c:pt idx="16">
                  <c:v>50.17349999999999</c:v>
                </c:pt>
                <c:pt idx="17">
                  <c:v>49.884571428571427</c:v>
                </c:pt>
              </c:numCache>
            </c:numRef>
          </c:val>
        </c:ser>
        <c:ser>
          <c:idx val="0"/>
          <c:order val="1"/>
          <c:tx>
            <c:strRef>
              <c:f>HDL!$D$2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0">
                  <c:v>50.73</c:v>
                </c:pt>
                <c:pt idx="1">
                  <c:v>50.18</c:v>
                </c:pt>
                <c:pt idx="2">
                  <c:v>49.92</c:v>
                </c:pt>
                <c:pt idx="3">
                  <c:v>50.05</c:v>
                </c:pt>
                <c:pt idx="4">
                  <c:v>49.8</c:v>
                </c:pt>
                <c:pt idx="5">
                  <c:v>49.73</c:v>
                </c:pt>
                <c:pt idx="6">
                  <c:v>50.18</c:v>
                </c:pt>
                <c:pt idx="7">
                  <c:v>50.27</c:v>
                </c:pt>
                <c:pt idx="8">
                  <c:v>49.77</c:v>
                </c:pt>
                <c:pt idx="9">
                  <c:v>49.8</c:v>
                </c:pt>
                <c:pt idx="10">
                  <c:v>50.54</c:v>
                </c:pt>
                <c:pt idx="11">
                  <c:v>49.79</c:v>
                </c:pt>
                <c:pt idx="12">
                  <c:v>49.98</c:v>
                </c:pt>
                <c:pt idx="13">
                  <c:v>49.84</c:v>
                </c:pt>
              </c:numCache>
            </c:numRef>
          </c:val>
        </c:ser>
        <c:ser>
          <c:idx val="2"/>
          <c:order val="2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0">
                  <c:v>49.61</c:v>
                </c:pt>
                <c:pt idx="1">
                  <c:v>49.9</c:v>
                </c:pt>
                <c:pt idx="2">
                  <c:v>50</c:v>
                </c:pt>
                <c:pt idx="3">
                  <c:v>49.89</c:v>
                </c:pt>
                <c:pt idx="4">
                  <c:v>49.99</c:v>
                </c:pt>
                <c:pt idx="5">
                  <c:v>49.76</c:v>
                </c:pt>
                <c:pt idx="6">
                  <c:v>49.4</c:v>
                </c:pt>
                <c:pt idx="7">
                  <c:v>49.93</c:v>
                </c:pt>
                <c:pt idx="8">
                  <c:v>49.9</c:v>
                </c:pt>
                <c:pt idx="9">
                  <c:v>49.74</c:v>
                </c:pt>
                <c:pt idx="10">
                  <c:v>49.76</c:v>
                </c:pt>
                <c:pt idx="11">
                  <c:v>49.6</c:v>
                </c:pt>
                <c:pt idx="12">
                  <c:v>49.65</c:v>
                </c:pt>
                <c:pt idx="13">
                  <c:v>49.73</c:v>
                </c:pt>
                <c:pt idx="14">
                  <c:v>49.43</c:v>
                </c:pt>
                <c:pt idx="15">
                  <c:v>49.65</c:v>
                </c:pt>
              </c:numCache>
            </c:numRef>
          </c:val>
        </c:ser>
        <c:ser>
          <c:idx val="3"/>
          <c:order val="3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50.788888888888891</c:v>
                </c:pt>
                <c:pt idx="1">
                  <c:v>50.956000000000003</c:v>
                </c:pt>
                <c:pt idx="2">
                  <c:v>49.54466666666665</c:v>
                </c:pt>
                <c:pt idx="3">
                  <c:v>49.578282828282823</c:v>
                </c:pt>
                <c:pt idx="4">
                  <c:v>49.786666666666669</c:v>
                </c:pt>
                <c:pt idx="5">
                  <c:v>49.653728070175447</c:v>
                </c:pt>
                <c:pt idx="6">
                  <c:v>49.893859649122817</c:v>
                </c:pt>
                <c:pt idx="7">
                  <c:v>50.056060606060605</c:v>
                </c:pt>
                <c:pt idx="8">
                  <c:v>50.550000000000004</c:v>
                </c:pt>
                <c:pt idx="9">
                  <c:v>50.084057971014495</c:v>
                </c:pt>
                <c:pt idx="10">
                  <c:v>50.24848484848485</c:v>
                </c:pt>
                <c:pt idx="11">
                  <c:v>50.561111111111103</c:v>
                </c:pt>
                <c:pt idx="12">
                  <c:v>50.513690476190483</c:v>
                </c:pt>
                <c:pt idx="13">
                  <c:v>50.091666666666676</c:v>
                </c:pt>
                <c:pt idx="14">
                  <c:v>50.495652173913051</c:v>
                </c:pt>
                <c:pt idx="15">
                  <c:v>50.984999999999999</c:v>
                </c:pt>
              </c:numCache>
            </c:numRef>
          </c:val>
        </c:ser>
        <c:ser>
          <c:idx val="1"/>
          <c:order val="4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47.7</c:v>
                </c:pt>
                <c:pt idx="2">
                  <c:v>48.3</c:v>
                </c:pt>
                <c:pt idx="3">
                  <c:v>48.3</c:v>
                </c:pt>
                <c:pt idx="4">
                  <c:v>49.1</c:v>
                </c:pt>
                <c:pt idx="5">
                  <c:v>49.3</c:v>
                </c:pt>
                <c:pt idx="6">
                  <c:v>49.6</c:v>
                </c:pt>
                <c:pt idx="7">
                  <c:v>49.7</c:v>
                </c:pt>
                <c:pt idx="8">
                  <c:v>50.1</c:v>
                </c:pt>
                <c:pt idx="9">
                  <c:v>49.9</c:v>
                </c:pt>
                <c:pt idx="10">
                  <c:v>49.5</c:v>
                </c:pt>
                <c:pt idx="11">
                  <c:v>49.4</c:v>
                </c:pt>
                <c:pt idx="12">
                  <c:v>49.4</c:v>
                </c:pt>
                <c:pt idx="13">
                  <c:v>49.2</c:v>
                </c:pt>
                <c:pt idx="14">
                  <c:v>49.7</c:v>
                </c:pt>
                <c:pt idx="15">
                  <c:v>50.6</c:v>
                </c:pt>
                <c:pt idx="16">
                  <c:v>50.3</c:v>
                </c:pt>
                <c:pt idx="17">
                  <c:v>50.9</c:v>
                </c:pt>
              </c:numCache>
            </c:numRef>
          </c:val>
        </c:ser>
        <c:ser>
          <c:idx val="4"/>
          <c:order val="5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0">
                  <c:v>49.997</c:v>
                </c:pt>
                <c:pt idx="1">
                  <c:v>50.792999999999999</c:v>
                </c:pt>
                <c:pt idx="2">
                  <c:v>50.52</c:v>
                </c:pt>
                <c:pt idx="3">
                  <c:v>50.164000000000001</c:v>
                </c:pt>
                <c:pt idx="4">
                  <c:v>49.093000000000004</c:v>
                </c:pt>
                <c:pt idx="5">
                  <c:v>49.113999999999997</c:v>
                </c:pt>
                <c:pt idx="6">
                  <c:v>49.238999999999997</c:v>
                </c:pt>
                <c:pt idx="7">
                  <c:v>50.048000000000002</c:v>
                </c:pt>
                <c:pt idx="8">
                  <c:v>49.902999999999999</c:v>
                </c:pt>
                <c:pt idx="9">
                  <c:v>49.930999999999997</c:v>
                </c:pt>
                <c:pt idx="10">
                  <c:v>50.194000000000003</c:v>
                </c:pt>
                <c:pt idx="11">
                  <c:v>50.28</c:v>
                </c:pt>
                <c:pt idx="12">
                  <c:v>49.713000000000001</c:v>
                </c:pt>
                <c:pt idx="13">
                  <c:v>49.704000000000001</c:v>
                </c:pt>
                <c:pt idx="14">
                  <c:v>49.206000000000003</c:v>
                </c:pt>
                <c:pt idx="15">
                  <c:v>49.701999999999998</c:v>
                </c:pt>
                <c:pt idx="16">
                  <c:v>50.338999999999999</c:v>
                </c:pt>
                <c:pt idx="17">
                  <c:v>50.360999999999997</c:v>
                </c:pt>
              </c:numCache>
            </c:numRef>
          </c:val>
        </c:ser>
        <c:ser>
          <c:idx val="9"/>
          <c:order val="6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1">
                  <c:v>49.78</c:v>
                </c:pt>
                <c:pt idx="2">
                  <c:v>49.49</c:v>
                </c:pt>
                <c:pt idx="3">
                  <c:v>50.41</c:v>
                </c:pt>
                <c:pt idx="4">
                  <c:v>50.53</c:v>
                </c:pt>
                <c:pt idx="5">
                  <c:v>50.51</c:v>
                </c:pt>
                <c:pt idx="6">
                  <c:v>50.24</c:v>
                </c:pt>
                <c:pt idx="7">
                  <c:v>50.18</c:v>
                </c:pt>
                <c:pt idx="8">
                  <c:v>49.68</c:v>
                </c:pt>
                <c:pt idx="9">
                  <c:v>49.69</c:v>
                </c:pt>
                <c:pt idx="10">
                  <c:v>49.58</c:v>
                </c:pt>
                <c:pt idx="11">
                  <c:v>49.84</c:v>
                </c:pt>
                <c:pt idx="12">
                  <c:v>49.46</c:v>
                </c:pt>
                <c:pt idx="13">
                  <c:v>49.39</c:v>
                </c:pt>
                <c:pt idx="14">
                  <c:v>50.48</c:v>
                </c:pt>
                <c:pt idx="15">
                  <c:v>50.18</c:v>
                </c:pt>
                <c:pt idx="16">
                  <c:v>49.51</c:v>
                </c:pt>
              </c:numCache>
            </c:numRef>
          </c:val>
        </c:ser>
        <c:ser>
          <c:idx val="11"/>
          <c:order val="7"/>
          <c:tx>
            <c:strRef>
              <c:f>HDL!$K$2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50.38</c:v>
                </c:pt>
                <c:pt idx="2">
                  <c:v>50.375</c:v>
                </c:pt>
                <c:pt idx="3">
                  <c:v>50.773684210526298</c:v>
                </c:pt>
                <c:pt idx="4">
                  <c:v>51.1</c:v>
                </c:pt>
                <c:pt idx="5">
                  <c:v>49.955555555555563</c:v>
                </c:pt>
                <c:pt idx="6">
                  <c:v>50.218181818181826</c:v>
                </c:pt>
                <c:pt idx="7">
                  <c:v>50.384615384615394</c:v>
                </c:pt>
                <c:pt idx="8">
                  <c:v>50.611764705882344</c:v>
                </c:pt>
                <c:pt idx="9">
                  <c:v>50.637499999999996</c:v>
                </c:pt>
                <c:pt idx="10">
                  <c:v>50.881250000000009</c:v>
                </c:pt>
                <c:pt idx="11">
                  <c:v>50.276470588235298</c:v>
                </c:pt>
                <c:pt idx="12">
                  <c:v>50.110526315789471</c:v>
                </c:pt>
                <c:pt idx="13">
                  <c:v>50.26</c:v>
                </c:pt>
              </c:numCache>
            </c:numRef>
          </c:val>
        </c:ser>
        <c:ser>
          <c:idx val="5"/>
          <c:order val="8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</c:ser>
        <c:ser>
          <c:idx val="6"/>
          <c:order val="9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50.28147222222222</c:v>
                </c:pt>
                <c:pt idx="1">
                  <c:v>49.930840909090904</c:v>
                </c:pt>
                <c:pt idx="2">
                  <c:v>49.782395833333332</c:v>
                </c:pt>
                <c:pt idx="3">
                  <c:v>49.891162546517805</c:v>
                </c:pt>
                <c:pt idx="4">
                  <c:v>49.894674242424244</c:v>
                </c:pt>
                <c:pt idx="5">
                  <c:v>49.724222953216376</c:v>
                </c:pt>
                <c:pt idx="6">
                  <c:v>49.840527910685815</c:v>
                </c:pt>
                <c:pt idx="7">
                  <c:v>50.139373972518719</c:v>
                </c:pt>
                <c:pt idx="8">
                  <c:v>50.1174705882353</c:v>
                </c:pt>
                <c:pt idx="9">
                  <c:v>50.044882246376808</c:v>
                </c:pt>
                <c:pt idx="10">
                  <c:v>50.175704951298698</c:v>
                </c:pt>
                <c:pt idx="11">
                  <c:v>50.058441462418301</c:v>
                </c:pt>
                <c:pt idx="12">
                  <c:v>49.808820848997492</c:v>
                </c:pt>
                <c:pt idx="13">
                  <c:v>49.788128787878783</c:v>
                </c:pt>
                <c:pt idx="14">
                  <c:v>49.880692028985514</c:v>
                </c:pt>
              </c:numCache>
            </c:numRef>
          </c:val>
        </c:ser>
        <c:ser>
          <c:idx val="7"/>
          <c:order val="10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</c:numCache>
            </c:numRef>
          </c:val>
        </c:ser>
        <c:ser>
          <c:idx val="8"/>
          <c:order val="11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</c:numCache>
            </c:numRef>
          </c:val>
        </c:ser>
        <c:marker val="1"/>
        <c:axId val="116297088"/>
        <c:axId val="116311552"/>
      </c:lineChart>
      <c:catAx>
        <c:axId val="1162970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311552"/>
        <c:crosses val="autoZero"/>
        <c:lblAlgn val="ctr"/>
        <c:lblOffset val="100"/>
        <c:tickLblSkip val="1"/>
        <c:tickMarkSkip val="1"/>
      </c:catAx>
      <c:valAx>
        <c:axId val="116311552"/>
        <c:scaling>
          <c:orientation val="minMax"/>
          <c:max val="56"/>
          <c:min val="4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29708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1.9111111111111105</c:v>
                </c:pt>
                <c:pt idx="2">
                  <c:v>1.923333333333334</c:v>
                </c:pt>
                <c:pt idx="3">
                  <c:v>1.9255555555555559</c:v>
                </c:pt>
                <c:pt idx="4">
                  <c:v>1.9196296296296298</c:v>
                </c:pt>
                <c:pt idx="5">
                  <c:v>1.9068749999999988</c:v>
                </c:pt>
                <c:pt idx="6">
                  <c:v>1.9134374999999992</c:v>
                </c:pt>
                <c:pt idx="7">
                  <c:v>1.9009374999999995</c:v>
                </c:pt>
                <c:pt idx="8">
                  <c:v>1.8971874999999998</c:v>
                </c:pt>
                <c:pt idx="9">
                  <c:v>1.9049999999999996</c:v>
                </c:pt>
                <c:pt idx="10">
                  <c:v>1.9306249999999998</c:v>
                </c:pt>
                <c:pt idx="11">
                  <c:v>1.9356249999999995</c:v>
                </c:pt>
                <c:pt idx="12">
                  <c:v>1.9328125</c:v>
                </c:pt>
                <c:pt idx="13">
                  <c:v>1.9353125000000004</c:v>
                </c:pt>
                <c:pt idx="14">
                  <c:v>1.9209375000000006</c:v>
                </c:pt>
                <c:pt idx="15">
                  <c:v>1.9246875000000006</c:v>
                </c:pt>
                <c:pt idx="16">
                  <c:v>1.9253125000000006</c:v>
                </c:pt>
              </c:numCache>
            </c:numRef>
          </c:val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2.086727272727273</c:v>
                </c:pt>
                <c:pt idx="2">
                  <c:v>2.0945499999999999</c:v>
                </c:pt>
                <c:pt idx="3">
                  <c:v>2.0892777777777778</c:v>
                </c:pt>
                <c:pt idx="4">
                  <c:v>2.0974090909090912</c:v>
                </c:pt>
                <c:pt idx="5">
                  <c:v>2.1046000000000005</c:v>
                </c:pt>
                <c:pt idx="6">
                  <c:v>2.0919545454545454</c:v>
                </c:pt>
                <c:pt idx="7">
                  <c:v>2.0648421052631578</c:v>
                </c:pt>
                <c:pt idx="8">
                  <c:v>2.0481500000000001</c:v>
                </c:pt>
                <c:pt idx="9">
                  <c:v>2.0488</c:v>
                </c:pt>
                <c:pt idx="10">
                  <c:v>2.0568571428571429</c:v>
                </c:pt>
                <c:pt idx="11">
                  <c:v>2.0556999999999999</c:v>
                </c:pt>
                <c:pt idx="12">
                  <c:v>2.0448999999999997</c:v>
                </c:pt>
                <c:pt idx="13">
                  <c:v>2.0449999999999999</c:v>
                </c:pt>
                <c:pt idx="14">
                  <c:v>2.0427500000000003</c:v>
                </c:pt>
                <c:pt idx="15">
                  <c:v>2.0372499999999993</c:v>
                </c:pt>
                <c:pt idx="16">
                  <c:v>2.0382727272727266</c:v>
                </c:pt>
                <c:pt idx="17">
                  <c:v>2.0471428571428572</c:v>
                </c:pt>
              </c:numCache>
            </c:numRef>
          </c:val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0">
                  <c:v>1.972</c:v>
                </c:pt>
                <c:pt idx="1">
                  <c:v>1.968</c:v>
                </c:pt>
                <c:pt idx="2">
                  <c:v>1.998</c:v>
                </c:pt>
                <c:pt idx="3">
                  <c:v>1.9390000000000001</c:v>
                </c:pt>
                <c:pt idx="4">
                  <c:v>1.984</c:v>
                </c:pt>
                <c:pt idx="5">
                  <c:v>1.972</c:v>
                </c:pt>
                <c:pt idx="6">
                  <c:v>1.9665999999999999</c:v>
                </c:pt>
                <c:pt idx="7">
                  <c:v>1.9650000000000001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1.907</c:v>
                </c:pt>
              </c:numCache>
            </c:numRef>
          </c:val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2.04</c:v>
                </c:pt>
                <c:pt idx="1">
                  <c:v>2.0499999999999998</c:v>
                </c:pt>
                <c:pt idx="2">
                  <c:v>2.0499999999999998</c:v>
                </c:pt>
                <c:pt idx="3">
                  <c:v>2.04</c:v>
                </c:pt>
                <c:pt idx="4">
                  <c:v>2.0499999999999998</c:v>
                </c:pt>
                <c:pt idx="5">
                  <c:v>2.0699999999999998</c:v>
                </c:pt>
                <c:pt idx="6">
                  <c:v>2.0699999999999998</c:v>
                </c:pt>
                <c:pt idx="7">
                  <c:v>2.04</c:v>
                </c:pt>
                <c:pt idx="8">
                  <c:v>2.04</c:v>
                </c:pt>
                <c:pt idx="9">
                  <c:v>2.02</c:v>
                </c:pt>
                <c:pt idx="10">
                  <c:v>2.06</c:v>
                </c:pt>
                <c:pt idx="11">
                  <c:v>2.0499999999999998</c:v>
                </c:pt>
                <c:pt idx="12">
                  <c:v>2.0499999999999998</c:v>
                </c:pt>
                <c:pt idx="13">
                  <c:v>2.04</c:v>
                </c:pt>
                <c:pt idx="14">
                  <c:v>2.0499999999999998</c:v>
                </c:pt>
                <c:pt idx="15">
                  <c:v>2.04</c:v>
                </c:pt>
                <c:pt idx="16">
                  <c:v>2.04</c:v>
                </c:pt>
              </c:numCache>
            </c:numRef>
          </c:val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2.0482758620689654</c:v>
                </c:pt>
                <c:pt idx="2">
                  <c:v>2.0487500000000001</c:v>
                </c:pt>
                <c:pt idx="3">
                  <c:v>1.9877966101694913</c:v>
                </c:pt>
                <c:pt idx="4">
                  <c:v>1.9884615384615376</c:v>
                </c:pt>
                <c:pt idx="5">
                  <c:v>1.9719672130000001</c:v>
                </c:pt>
                <c:pt idx="6">
                  <c:v>1.9916923076923079</c:v>
                </c:pt>
                <c:pt idx="7">
                  <c:v>2.02296875</c:v>
                </c:pt>
                <c:pt idx="8">
                  <c:v>1.9709999999999999</c:v>
                </c:pt>
                <c:pt idx="9">
                  <c:v>1.9743333333333331</c:v>
                </c:pt>
                <c:pt idx="10">
                  <c:v>1.9608928571428568</c:v>
                </c:pt>
                <c:pt idx="11">
                  <c:v>1.9718965517241378</c:v>
                </c:pt>
                <c:pt idx="12">
                  <c:v>1.9881355932203386</c:v>
                </c:pt>
                <c:pt idx="13">
                  <c:v>1.9751612903225806</c:v>
                </c:pt>
                <c:pt idx="14">
                  <c:v>1.9922807017543858</c:v>
                </c:pt>
                <c:pt idx="15">
                  <c:v>1.967931034482759</c:v>
                </c:pt>
                <c:pt idx="16">
                  <c:v>2.0049999999999999</c:v>
                </c:pt>
              </c:numCache>
            </c:numRef>
          </c:val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1.9205263157894739</c:v>
                </c:pt>
                <c:pt idx="1">
                  <c:v>1.9308333333333332</c:v>
                </c:pt>
                <c:pt idx="2">
                  <c:v>1.9552564102564103</c:v>
                </c:pt>
                <c:pt idx="3">
                  <c:v>1.9624479166666664</c:v>
                </c:pt>
                <c:pt idx="4">
                  <c:v>1.9613787878787874</c:v>
                </c:pt>
                <c:pt idx="5">
                  <c:v>1.9562398373983729</c:v>
                </c:pt>
                <c:pt idx="6">
                  <c:v>1.9455555555555557</c:v>
                </c:pt>
                <c:pt idx="7">
                  <c:v>1.9471212121212118</c:v>
                </c:pt>
                <c:pt idx="8">
                  <c:v>1.9496825396825395</c:v>
                </c:pt>
                <c:pt idx="9">
                  <c:v>1.9531159420289854</c:v>
                </c:pt>
                <c:pt idx="10">
                  <c:v>1.9563636363636361</c:v>
                </c:pt>
                <c:pt idx="11">
                  <c:v>1.9409999999999998</c:v>
                </c:pt>
                <c:pt idx="12">
                  <c:v>1.9404166666666671</c:v>
                </c:pt>
                <c:pt idx="13">
                  <c:v>1.9449702380952378</c:v>
                </c:pt>
                <c:pt idx="14">
                  <c:v>1.9522463768115947</c:v>
                </c:pt>
                <c:pt idx="15">
                  <c:v>1.9328571428571426</c:v>
                </c:pt>
              </c:numCache>
            </c:numRef>
          </c:val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2.0299999999999998</c:v>
                </c:pt>
                <c:pt idx="2">
                  <c:v>2.0299999999999998</c:v>
                </c:pt>
                <c:pt idx="3">
                  <c:v>2.0299999999999998</c:v>
                </c:pt>
                <c:pt idx="4">
                  <c:v>2.0099999999999998</c:v>
                </c:pt>
                <c:pt idx="5">
                  <c:v>2.0099999999999998</c:v>
                </c:pt>
                <c:pt idx="6">
                  <c:v>2.04</c:v>
                </c:pt>
                <c:pt idx="7">
                  <c:v>2.0499999999999998</c:v>
                </c:pt>
                <c:pt idx="8">
                  <c:v>2.032</c:v>
                </c:pt>
                <c:pt idx="9">
                  <c:v>2.0299999999999998</c:v>
                </c:pt>
                <c:pt idx="10">
                  <c:v>2.0299999999999998</c:v>
                </c:pt>
                <c:pt idx="11">
                  <c:v>2.0099999999999998</c:v>
                </c:pt>
                <c:pt idx="12">
                  <c:v>2.0299999999999998</c:v>
                </c:pt>
                <c:pt idx="13">
                  <c:v>2.0099999999999998</c:v>
                </c:pt>
                <c:pt idx="14">
                  <c:v>2.0299999999999998</c:v>
                </c:pt>
                <c:pt idx="15">
                  <c:v>2.0169999999999999</c:v>
                </c:pt>
                <c:pt idx="16">
                  <c:v>2.04</c:v>
                </c:pt>
                <c:pt idx="17">
                  <c:v>2.04</c:v>
                </c:pt>
              </c:numCache>
            </c:numRef>
          </c:val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0">
                  <c:v>1.9259999999999999</c:v>
                </c:pt>
                <c:pt idx="1">
                  <c:v>1.9219999999999999</c:v>
                </c:pt>
                <c:pt idx="2">
                  <c:v>1.919</c:v>
                </c:pt>
                <c:pt idx="3">
                  <c:v>1.9079999999999999</c:v>
                </c:pt>
                <c:pt idx="4">
                  <c:v>1.8779999999999999</c:v>
                </c:pt>
                <c:pt idx="5">
                  <c:v>1.857</c:v>
                </c:pt>
                <c:pt idx="6">
                  <c:v>1.87</c:v>
                </c:pt>
                <c:pt idx="7">
                  <c:v>1.873</c:v>
                </c:pt>
                <c:pt idx="8">
                  <c:v>1.887</c:v>
                </c:pt>
                <c:pt idx="9">
                  <c:v>1.891</c:v>
                </c:pt>
                <c:pt idx="10">
                  <c:v>1.9119999999999999</c:v>
                </c:pt>
                <c:pt idx="11">
                  <c:v>1.899</c:v>
                </c:pt>
                <c:pt idx="12">
                  <c:v>1.8919999999999999</c:v>
                </c:pt>
                <c:pt idx="13">
                  <c:v>1.9059999999999999</c:v>
                </c:pt>
                <c:pt idx="14">
                  <c:v>1.8919999999999999</c:v>
                </c:pt>
                <c:pt idx="15">
                  <c:v>1.877</c:v>
                </c:pt>
                <c:pt idx="16">
                  <c:v>1.889</c:v>
                </c:pt>
                <c:pt idx="17">
                  <c:v>1.849</c:v>
                </c:pt>
              </c:numCache>
            </c:numRef>
          </c:val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1">
                  <c:v>2</c:v>
                </c:pt>
                <c:pt idx="2">
                  <c:v>1.99</c:v>
                </c:pt>
                <c:pt idx="3">
                  <c:v>1.95</c:v>
                </c:pt>
                <c:pt idx="4">
                  <c:v>1.97</c:v>
                </c:pt>
                <c:pt idx="5">
                  <c:v>1.99</c:v>
                </c:pt>
                <c:pt idx="6">
                  <c:v>1.94</c:v>
                </c:pt>
                <c:pt idx="7">
                  <c:v>1.91</c:v>
                </c:pt>
                <c:pt idx="8">
                  <c:v>1.97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1.99</c:v>
                </c:pt>
                <c:pt idx="13">
                  <c:v>1.97</c:v>
                </c:pt>
                <c:pt idx="14">
                  <c:v>1.93</c:v>
                </c:pt>
                <c:pt idx="15">
                  <c:v>1.99</c:v>
                </c:pt>
                <c:pt idx="16">
                  <c:v>1.97</c:v>
                </c:pt>
              </c:numCache>
            </c:numRef>
          </c:val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1.9709677419354834</c:v>
                </c:pt>
                <c:pt idx="2">
                  <c:v>1.9136363636363631</c:v>
                </c:pt>
                <c:pt idx="3">
                  <c:v>1.8999999999999992</c:v>
                </c:pt>
                <c:pt idx="4">
                  <c:v>1.9142857142857137</c:v>
                </c:pt>
                <c:pt idx="5">
                  <c:v>1.8999999999999995</c:v>
                </c:pt>
                <c:pt idx="6">
                  <c:v>1.9227272727272726</c:v>
                </c:pt>
                <c:pt idx="7">
                  <c:v>1.8954545454545446</c:v>
                </c:pt>
                <c:pt idx="8">
                  <c:v>1.8952380952380947</c:v>
                </c:pt>
                <c:pt idx="9">
                  <c:v>1.9099999999999995</c:v>
                </c:pt>
                <c:pt idx="10">
                  <c:v>1.9562499999999996</c:v>
                </c:pt>
                <c:pt idx="11">
                  <c:v>1.9294117647058817</c:v>
                </c:pt>
                <c:pt idx="12">
                  <c:v>1.9736842105263157</c:v>
                </c:pt>
                <c:pt idx="13">
                  <c:v>1.9111111111111105</c:v>
                </c:pt>
              </c:numCache>
            </c:numRef>
          </c:val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1.9646315789473685</c:v>
                </c:pt>
                <c:pt idx="1">
                  <c:v>1.9917915321176161</c:v>
                </c:pt>
                <c:pt idx="2">
                  <c:v>1.9922526107226104</c:v>
                </c:pt>
                <c:pt idx="3">
                  <c:v>1.973207786016949</c:v>
                </c:pt>
                <c:pt idx="4">
                  <c:v>1.9773164761164761</c:v>
                </c:pt>
                <c:pt idx="5">
                  <c:v>1.9738682050398366</c:v>
                </c:pt>
                <c:pt idx="6">
                  <c:v>1.9751967181429682</c:v>
                </c:pt>
                <c:pt idx="7">
                  <c:v>1.9669324112838911</c:v>
                </c:pt>
                <c:pt idx="8">
                  <c:v>1.9590258134920635</c:v>
                </c:pt>
                <c:pt idx="9">
                  <c:v>1.9632249275362317</c:v>
                </c:pt>
                <c:pt idx="10">
                  <c:v>1.9762988636363636</c:v>
                </c:pt>
                <c:pt idx="11">
                  <c:v>1.9692633316430019</c:v>
                </c:pt>
                <c:pt idx="12">
                  <c:v>1.9741948970413319</c:v>
                </c:pt>
                <c:pt idx="13">
                  <c:v>1.964455513952893</c:v>
                </c:pt>
                <c:pt idx="14">
                  <c:v>1.9762768223207474</c:v>
                </c:pt>
                <c:pt idx="15">
                  <c:v>1.9733407096674878</c:v>
                </c:pt>
                <c:pt idx="16">
                  <c:v>1.9867978896103897</c:v>
                </c:pt>
                <c:pt idx="17">
                  <c:v>1.9787142857142859</c:v>
                </c:pt>
              </c:numCache>
            </c:numRef>
          </c:val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0.11947368421052618</c:v>
                </c:pt>
                <c:pt idx="1">
                  <c:v>0.17561616161616245</c:v>
                </c:pt>
                <c:pt idx="2">
                  <c:v>0.18091363636363678</c:v>
                </c:pt>
                <c:pt idx="3">
                  <c:v>0.18927777777777854</c:v>
                </c:pt>
                <c:pt idx="4">
                  <c:v>0.21940909090909133</c:v>
                </c:pt>
                <c:pt idx="5">
                  <c:v>0.24760000000000049</c:v>
                </c:pt>
                <c:pt idx="6">
                  <c:v>0.22195454545454529</c:v>
                </c:pt>
                <c:pt idx="7">
                  <c:v>0.19184210526315781</c:v>
                </c:pt>
                <c:pt idx="8">
                  <c:v>0.16115000000000013</c:v>
                </c:pt>
                <c:pt idx="9">
                  <c:v>0.15779999999999994</c:v>
                </c:pt>
                <c:pt idx="10">
                  <c:v>0.16000000000000014</c:v>
                </c:pt>
                <c:pt idx="11">
                  <c:v>0.15669999999999984</c:v>
                </c:pt>
                <c:pt idx="12">
                  <c:v>0.15799999999999992</c:v>
                </c:pt>
                <c:pt idx="13">
                  <c:v>0.13900000000000001</c:v>
                </c:pt>
                <c:pt idx="14">
                  <c:v>0.15799999999999992</c:v>
                </c:pt>
                <c:pt idx="15">
                  <c:v>0.16300000000000003</c:v>
                </c:pt>
                <c:pt idx="16">
                  <c:v>0.15100000000000002</c:v>
                </c:pt>
                <c:pt idx="17">
                  <c:v>0.19814285714285718</c:v>
                </c:pt>
              </c:numCache>
            </c:numRef>
          </c:val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</c:numCache>
            </c:numRef>
          </c:val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</c:numCache>
            </c:numRef>
          </c:val>
        </c:ser>
        <c:marker val="1"/>
        <c:axId val="116343168"/>
        <c:axId val="116345088"/>
      </c:lineChart>
      <c:catAx>
        <c:axId val="1163431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345088"/>
        <c:crosses val="autoZero"/>
        <c:lblAlgn val="ctr"/>
        <c:lblOffset val="100"/>
        <c:tickLblSkip val="1"/>
        <c:tickMarkSkip val="1"/>
      </c:catAx>
      <c:valAx>
        <c:axId val="116345088"/>
        <c:scaling>
          <c:orientation val="minMax"/>
          <c:max val="2.4"/>
          <c:min val="1.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34316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6.5522222222222233</c:v>
                </c:pt>
                <c:pt idx="2">
                  <c:v>6.5514814814814821</c:v>
                </c:pt>
                <c:pt idx="3">
                  <c:v>6.5670370370370383</c:v>
                </c:pt>
                <c:pt idx="4">
                  <c:v>6.5985185185185182</c:v>
                </c:pt>
                <c:pt idx="5">
                  <c:v>6.6093749999999991</c:v>
                </c:pt>
                <c:pt idx="6">
                  <c:v>6.5978125000000007</c:v>
                </c:pt>
                <c:pt idx="7">
                  <c:v>6.6162499999999982</c:v>
                </c:pt>
                <c:pt idx="8">
                  <c:v>6.5775000000000015</c:v>
                </c:pt>
                <c:pt idx="9">
                  <c:v>6.5853125000000015</c:v>
                </c:pt>
                <c:pt idx="10">
                  <c:v>6.6109375000000004</c:v>
                </c:pt>
                <c:pt idx="11">
                  <c:v>6.6143749999999999</c:v>
                </c:pt>
                <c:pt idx="12">
                  <c:v>6.6040625000000004</c:v>
                </c:pt>
                <c:pt idx="13">
                  <c:v>6.6056250000000016</c:v>
                </c:pt>
                <c:pt idx="14">
                  <c:v>6.5856250000000038</c:v>
                </c:pt>
                <c:pt idx="15">
                  <c:v>6.6096875000000006</c:v>
                </c:pt>
                <c:pt idx="16">
                  <c:v>6.6043750000000001</c:v>
                </c:pt>
              </c:numCache>
            </c:numRef>
          </c:val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6.5442727272727277</c:v>
                </c:pt>
                <c:pt idx="2">
                  <c:v>6.5308999999999999</c:v>
                </c:pt>
                <c:pt idx="3">
                  <c:v>6.5496666666666679</c:v>
                </c:pt>
                <c:pt idx="4">
                  <c:v>6.5342727272727279</c:v>
                </c:pt>
                <c:pt idx="5">
                  <c:v>6.5186499999999992</c:v>
                </c:pt>
                <c:pt idx="6">
                  <c:v>6.5235909090909097</c:v>
                </c:pt>
                <c:pt idx="7">
                  <c:v>6.548210526315791</c:v>
                </c:pt>
                <c:pt idx="8">
                  <c:v>6.5601500000000019</c:v>
                </c:pt>
                <c:pt idx="9">
                  <c:v>6.5820000000000007</c:v>
                </c:pt>
                <c:pt idx="10">
                  <c:v>6.5728571428571438</c:v>
                </c:pt>
                <c:pt idx="11">
                  <c:v>6.5337999999999994</c:v>
                </c:pt>
                <c:pt idx="12">
                  <c:v>6.5501500000000004</c:v>
                </c:pt>
                <c:pt idx="13">
                  <c:v>6.6148181818181824</c:v>
                </c:pt>
                <c:pt idx="14">
                  <c:v>6.675250000000001</c:v>
                </c:pt>
                <c:pt idx="15">
                  <c:v>6.5549000000000008</c:v>
                </c:pt>
                <c:pt idx="16">
                  <c:v>6.5803636363636366</c:v>
                </c:pt>
                <c:pt idx="17">
                  <c:v>6.6091428571428574</c:v>
                </c:pt>
              </c:numCache>
            </c:numRef>
          </c:val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0">
                  <c:v>6.6529999999999996</c:v>
                </c:pt>
                <c:pt idx="1">
                  <c:v>6.6390000000000002</c:v>
                </c:pt>
                <c:pt idx="2">
                  <c:v>6.585</c:v>
                </c:pt>
                <c:pt idx="3">
                  <c:v>6.5629999999999997</c:v>
                </c:pt>
                <c:pt idx="4">
                  <c:v>6.6050000000000004</c:v>
                </c:pt>
                <c:pt idx="5">
                  <c:v>6.5819999999999999</c:v>
                </c:pt>
                <c:pt idx="6">
                  <c:v>6.5910000000000002</c:v>
                </c:pt>
                <c:pt idx="7">
                  <c:v>6.62</c:v>
                </c:pt>
                <c:pt idx="8">
                  <c:v>6.59</c:v>
                </c:pt>
                <c:pt idx="9">
                  <c:v>6.6050000000000004</c:v>
                </c:pt>
                <c:pt idx="10">
                  <c:v>6.5839999999999996</c:v>
                </c:pt>
                <c:pt idx="11">
                  <c:v>6.5949999999999998</c:v>
                </c:pt>
                <c:pt idx="12">
                  <c:v>6.5819999999999999</c:v>
                </c:pt>
                <c:pt idx="13">
                  <c:v>6.5819999999999999</c:v>
                </c:pt>
              </c:numCache>
            </c:numRef>
          </c:val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6.53</c:v>
                </c:pt>
                <c:pt idx="1">
                  <c:v>6.52</c:v>
                </c:pt>
                <c:pt idx="2">
                  <c:v>6.52</c:v>
                </c:pt>
                <c:pt idx="3">
                  <c:v>6.51</c:v>
                </c:pt>
                <c:pt idx="4">
                  <c:v>6.61</c:v>
                </c:pt>
                <c:pt idx="5">
                  <c:v>6.68</c:v>
                </c:pt>
                <c:pt idx="6">
                  <c:v>6.61</c:v>
                </c:pt>
                <c:pt idx="7">
                  <c:v>6.62</c:v>
                </c:pt>
                <c:pt idx="8">
                  <c:v>6.62</c:v>
                </c:pt>
                <c:pt idx="9">
                  <c:v>6.62</c:v>
                </c:pt>
                <c:pt idx="10">
                  <c:v>6.64</c:v>
                </c:pt>
                <c:pt idx="11">
                  <c:v>6.63</c:v>
                </c:pt>
                <c:pt idx="12">
                  <c:v>6.62</c:v>
                </c:pt>
                <c:pt idx="13">
                  <c:v>6.65</c:v>
                </c:pt>
                <c:pt idx="14">
                  <c:v>6.64</c:v>
                </c:pt>
                <c:pt idx="15">
                  <c:v>6.6</c:v>
                </c:pt>
                <c:pt idx="16">
                  <c:v>6.58</c:v>
                </c:pt>
              </c:numCache>
            </c:numRef>
          </c:val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6.5637931034482779</c:v>
                </c:pt>
                <c:pt idx="2">
                  <c:v>6.5571875000000004</c:v>
                </c:pt>
                <c:pt idx="3">
                  <c:v>6.562033898305085</c:v>
                </c:pt>
                <c:pt idx="4">
                  <c:v>6.5540000000000003</c:v>
                </c:pt>
                <c:pt idx="5">
                  <c:v>6.5604918029999997</c:v>
                </c:pt>
                <c:pt idx="6">
                  <c:v>6.5530769230769241</c:v>
                </c:pt>
                <c:pt idx="7">
                  <c:v>6.5529230769230757</c:v>
                </c:pt>
                <c:pt idx="8">
                  <c:v>6.5591525423728827</c:v>
                </c:pt>
                <c:pt idx="9">
                  <c:v>6.5738333333333321</c:v>
                </c:pt>
                <c:pt idx="10">
                  <c:v>6.5728070175438571</c:v>
                </c:pt>
                <c:pt idx="11">
                  <c:v>6.5824137931034485</c:v>
                </c:pt>
                <c:pt idx="12">
                  <c:v>6.5828333333333351</c:v>
                </c:pt>
                <c:pt idx="13">
                  <c:v>6.5824242424242421</c:v>
                </c:pt>
                <c:pt idx="14">
                  <c:v>6.5956896551724125</c:v>
                </c:pt>
                <c:pt idx="15">
                  <c:v>6.6005084745762712</c:v>
                </c:pt>
                <c:pt idx="16">
                  <c:v>6.5773684210526318</c:v>
                </c:pt>
              </c:numCache>
            </c:numRef>
          </c:val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6.5409375000000001</c:v>
                </c:pt>
                <c:pt idx="1">
                  <c:v>6.5834782608695663</c:v>
                </c:pt>
                <c:pt idx="2">
                  <c:v>6.526307692307693</c:v>
                </c:pt>
                <c:pt idx="3">
                  <c:v>6.5233437499999996</c:v>
                </c:pt>
                <c:pt idx="4">
                  <c:v>6.5092272727272729</c:v>
                </c:pt>
                <c:pt idx="5">
                  <c:v>6.5320487804878056</c:v>
                </c:pt>
                <c:pt idx="6">
                  <c:v>6.5524649122807004</c:v>
                </c:pt>
                <c:pt idx="7">
                  <c:v>6.5452348484848475</c:v>
                </c:pt>
                <c:pt idx="8">
                  <c:v>6.5392063492063501</c:v>
                </c:pt>
                <c:pt idx="9">
                  <c:v>6.5371376811594208</c:v>
                </c:pt>
                <c:pt idx="10">
                  <c:v>6.5436363636363639</c:v>
                </c:pt>
                <c:pt idx="11">
                  <c:v>6.5606547619047628</c:v>
                </c:pt>
                <c:pt idx="12">
                  <c:v>6.5458333333333334</c:v>
                </c:pt>
                <c:pt idx="13">
                  <c:v>6.5597916666666682</c:v>
                </c:pt>
                <c:pt idx="14">
                  <c:v>6.4987681159420285</c:v>
                </c:pt>
                <c:pt idx="15">
                  <c:v>6.5226190476190489</c:v>
                </c:pt>
              </c:numCache>
            </c:numRef>
          </c:val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6.65</c:v>
                </c:pt>
                <c:pt idx="2">
                  <c:v>6.66</c:v>
                </c:pt>
                <c:pt idx="3">
                  <c:v>6.66</c:v>
                </c:pt>
                <c:pt idx="4">
                  <c:v>6.66</c:v>
                </c:pt>
                <c:pt idx="5">
                  <c:v>6.66</c:v>
                </c:pt>
                <c:pt idx="6">
                  <c:v>6.67</c:v>
                </c:pt>
                <c:pt idx="7">
                  <c:v>6.71</c:v>
                </c:pt>
                <c:pt idx="8">
                  <c:v>6.65</c:v>
                </c:pt>
                <c:pt idx="9">
                  <c:v>6.66</c:v>
                </c:pt>
                <c:pt idx="10">
                  <c:v>6.66</c:v>
                </c:pt>
                <c:pt idx="11">
                  <c:v>6.66</c:v>
                </c:pt>
                <c:pt idx="12">
                  <c:v>6.6920000000000002</c:v>
                </c:pt>
                <c:pt idx="13">
                  <c:v>6.67</c:v>
                </c:pt>
                <c:pt idx="14">
                  <c:v>6.68</c:v>
                </c:pt>
                <c:pt idx="15">
                  <c:v>6.7</c:v>
                </c:pt>
                <c:pt idx="16">
                  <c:v>6.73</c:v>
                </c:pt>
                <c:pt idx="17">
                  <c:v>6.68</c:v>
                </c:pt>
              </c:numCache>
            </c:numRef>
          </c:val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0">
                  <c:v>6.5810000000000004</c:v>
                </c:pt>
                <c:pt idx="1">
                  <c:v>6.5990000000000002</c:v>
                </c:pt>
                <c:pt idx="2">
                  <c:v>6.6079999999999997</c:v>
                </c:pt>
                <c:pt idx="3">
                  <c:v>6.5730000000000004</c:v>
                </c:pt>
                <c:pt idx="4">
                  <c:v>6.5979999999999999</c:v>
                </c:pt>
                <c:pt idx="5">
                  <c:v>6.6139999999999999</c:v>
                </c:pt>
                <c:pt idx="6">
                  <c:v>6.6260000000000003</c:v>
                </c:pt>
                <c:pt idx="7">
                  <c:v>6.7130000000000001</c:v>
                </c:pt>
                <c:pt idx="8">
                  <c:v>6.6669999999999998</c:v>
                </c:pt>
                <c:pt idx="9">
                  <c:v>6.633</c:v>
                </c:pt>
                <c:pt idx="10">
                  <c:v>6.601</c:v>
                </c:pt>
                <c:pt idx="11">
                  <c:v>6.5750000000000002</c:v>
                </c:pt>
                <c:pt idx="12">
                  <c:v>6.6029999999999998</c:v>
                </c:pt>
                <c:pt idx="13">
                  <c:v>6.5759999999999996</c:v>
                </c:pt>
                <c:pt idx="14">
                  <c:v>6.5730000000000004</c:v>
                </c:pt>
                <c:pt idx="15">
                  <c:v>6.57</c:v>
                </c:pt>
                <c:pt idx="16">
                  <c:v>6.5659999999999998</c:v>
                </c:pt>
                <c:pt idx="17">
                  <c:v>6.5739999999999998</c:v>
                </c:pt>
              </c:numCache>
            </c:numRef>
          </c:val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1">
                  <c:v>6.68</c:v>
                </c:pt>
                <c:pt idx="2">
                  <c:v>6.67</c:v>
                </c:pt>
                <c:pt idx="3">
                  <c:v>6.68</c:v>
                </c:pt>
                <c:pt idx="4">
                  <c:v>6.72</c:v>
                </c:pt>
                <c:pt idx="5">
                  <c:v>6.74</c:v>
                </c:pt>
                <c:pt idx="6">
                  <c:v>6.68</c:v>
                </c:pt>
                <c:pt idx="7">
                  <c:v>6.67</c:v>
                </c:pt>
                <c:pt idx="8">
                  <c:v>6.64</c:v>
                </c:pt>
                <c:pt idx="9">
                  <c:v>6.59</c:v>
                </c:pt>
                <c:pt idx="10">
                  <c:v>6.59</c:v>
                </c:pt>
                <c:pt idx="11">
                  <c:v>6.66</c:v>
                </c:pt>
                <c:pt idx="12">
                  <c:v>6.68</c:v>
                </c:pt>
                <c:pt idx="13">
                  <c:v>6.66</c:v>
                </c:pt>
                <c:pt idx="14">
                  <c:v>6.63</c:v>
                </c:pt>
                <c:pt idx="15">
                  <c:v>6.63</c:v>
                </c:pt>
                <c:pt idx="16">
                  <c:v>6.64</c:v>
                </c:pt>
              </c:numCache>
            </c:numRef>
          </c:val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6.5096774193548379</c:v>
                </c:pt>
                <c:pt idx="2">
                  <c:v>6.5818181818181793</c:v>
                </c:pt>
                <c:pt idx="3">
                  <c:v>6.5699999999999985</c:v>
                </c:pt>
                <c:pt idx="4">
                  <c:v>6.5619047619047599</c:v>
                </c:pt>
                <c:pt idx="5">
                  <c:v>6.5937499999999982</c:v>
                </c:pt>
                <c:pt idx="6">
                  <c:v>6.5863636363636342</c:v>
                </c:pt>
                <c:pt idx="7">
                  <c:v>6.595454545454543</c:v>
                </c:pt>
                <c:pt idx="8">
                  <c:v>6.595238095238094</c:v>
                </c:pt>
                <c:pt idx="9">
                  <c:v>6.6049999999999986</c:v>
                </c:pt>
                <c:pt idx="10">
                  <c:v>6.6062499999999984</c:v>
                </c:pt>
                <c:pt idx="11">
                  <c:v>6.5999999999999988</c:v>
                </c:pt>
                <c:pt idx="12">
                  <c:v>6.599999999999997</c:v>
                </c:pt>
                <c:pt idx="13">
                  <c:v>6.5312499999999991</c:v>
                </c:pt>
              </c:numCache>
            </c:numRef>
          </c:val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6.5762343749999994</c:v>
                </c:pt>
                <c:pt idx="1">
                  <c:v>6.5841443733167635</c:v>
                </c:pt>
                <c:pt idx="2">
                  <c:v>6.5790694855607352</c:v>
                </c:pt>
                <c:pt idx="3">
                  <c:v>6.5758081352008784</c:v>
                </c:pt>
                <c:pt idx="4">
                  <c:v>6.5950923280423268</c:v>
                </c:pt>
                <c:pt idx="5">
                  <c:v>6.6090315583487804</c:v>
                </c:pt>
                <c:pt idx="6">
                  <c:v>6.5990308880812165</c:v>
                </c:pt>
                <c:pt idx="7">
                  <c:v>6.6191072997178253</c:v>
                </c:pt>
                <c:pt idx="8">
                  <c:v>6.5998246986817337</c:v>
                </c:pt>
                <c:pt idx="9">
                  <c:v>6.5991283514492762</c:v>
                </c:pt>
                <c:pt idx="10">
                  <c:v>6.5981488024037374</c:v>
                </c:pt>
                <c:pt idx="11">
                  <c:v>6.6011243555008203</c:v>
                </c:pt>
                <c:pt idx="12">
                  <c:v>6.6059879166666677</c:v>
                </c:pt>
                <c:pt idx="13">
                  <c:v>6.6031909090909098</c:v>
                </c:pt>
                <c:pt idx="14">
                  <c:v>6.6097915963893064</c:v>
                </c:pt>
                <c:pt idx="15">
                  <c:v>6.5984643777744161</c:v>
                </c:pt>
                <c:pt idx="16">
                  <c:v>6.6111581510594686</c:v>
                </c:pt>
                <c:pt idx="17">
                  <c:v>6.6210476190476184</c:v>
                </c:pt>
              </c:numCache>
            </c:numRef>
          </c:val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0.12299999999999933</c:v>
                </c:pt>
                <c:pt idx="1">
                  <c:v>0.17032258064516181</c:v>
                </c:pt>
                <c:pt idx="2">
                  <c:v>0.15000000000000036</c:v>
                </c:pt>
                <c:pt idx="3">
                  <c:v>0.16999999999999993</c:v>
                </c:pt>
                <c:pt idx="4">
                  <c:v>0.21077272727272689</c:v>
                </c:pt>
                <c:pt idx="5">
                  <c:v>0.22135000000000105</c:v>
                </c:pt>
                <c:pt idx="6">
                  <c:v>0.15640909090909005</c:v>
                </c:pt>
                <c:pt idx="7">
                  <c:v>0.16776515151515259</c:v>
                </c:pt>
                <c:pt idx="8">
                  <c:v>0.12779365079364968</c:v>
                </c:pt>
                <c:pt idx="9">
                  <c:v>0.1228623188405793</c:v>
                </c:pt>
                <c:pt idx="10">
                  <c:v>0.11636363636363622</c:v>
                </c:pt>
                <c:pt idx="11">
                  <c:v>0.12620000000000076</c:v>
                </c:pt>
                <c:pt idx="12">
                  <c:v>0.14616666666666678</c:v>
                </c:pt>
                <c:pt idx="13">
                  <c:v>0.13875000000000082</c:v>
                </c:pt>
                <c:pt idx="14">
                  <c:v>0.18123188405797119</c:v>
                </c:pt>
                <c:pt idx="15">
                  <c:v>0.17738095238095131</c:v>
                </c:pt>
                <c:pt idx="16">
                  <c:v>0.16400000000000059</c:v>
                </c:pt>
                <c:pt idx="17">
                  <c:v>0.10599999999999987</c:v>
                </c:pt>
              </c:numCache>
            </c:numRef>
          </c:val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6.8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6.8</c:v>
                </c:pt>
              </c:numCache>
            </c:numRef>
          </c:val>
        </c:ser>
        <c:marker val="1"/>
        <c:axId val="116803072"/>
        <c:axId val="116804992"/>
      </c:lineChart>
      <c:catAx>
        <c:axId val="1168030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804992"/>
        <c:crosses val="autoZero"/>
        <c:lblAlgn val="ctr"/>
        <c:lblOffset val="100"/>
        <c:tickLblSkip val="1"/>
        <c:tickMarkSkip val="1"/>
      </c:catAx>
      <c:valAx>
        <c:axId val="116804992"/>
        <c:scaling>
          <c:orientation val="minMax"/>
          <c:max val="7"/>
          <c:min val="6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80307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82578234469895E-2"/>
          <c:y val="8.3612040133781068E-2"/>
          <c:w val="0.65203176085941161"/>
          <c:h val="0.78929765886287662"/>
        </c:manualLayout>
      </c:layout>
      <c:lineChart>
        <c:grouping val="standard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4.2307407407407416</c:v>
                </c:pt>
                <c:pt idx="2">
                  <c:v>4.224814814814815</c:v>
                </c:pt>
                <c:pt idx="3">
                  <c:v>4.2196296296296305</c:v>
                </c:pt>
                <c:pt idx="4">
                  <c:v>4.2059259259259267</c:v>
                </c:pt>
                <c:pt idx="5">
                  <c:v>4.2031249999999991</c:v>
                </c:pt>
                <c:pt idx="6">
                  <c:v>4.2153124999999996</c:v>
                </c:pt>
                <c:pt idx="7">
                  <c:v>4.2240625000000005</c:v>
                </c:pt>
                <c:pt idx="8">
                  <c:v>4.2240624999999996</c:v>
                </c:pt>
                <c:pt idx="9">
                  <c:v>4.2324999999999999</c:v>
                </c:pt>
                <c:pt idx="10">
                  <c:v>4.2346875000000006</c:v>
                </c:pt>
                <c:pt idx="11">
                  <c:v>4.2362500000000001</c:v>
                </c:pt>
                <c:pt idx="12">
                  <c:v>4.2346874999999997</c:v>
                </c:pt>
                <c:pt idx="13">
                  <c:v>4.1981249999999992</c:v>
                </c:pt>
                <c:pt idx="14">
                  <c:v>4.1996874999999996</c:v>
                </c:pt>
                <c:pt idx="15">
                  <c:v>4.2028124999999994</c:v>
                </c:pt>
                <c:pt idx="16">
                  <c:v>4.2049999999999992</c:v>
                </c:pt>
              </c:numCache>
            </c:numRef>
          </c:val>
        </c:ser>
        <c:ser>
          <c:idx val="5"/>
          <c:order val="1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4.17</c:v>
                </c:pt>
                <c:pt idx="2">
                  <c:v>4.21</c:v>
                </c:pt>
                <c:pt idx="3">
                  <c:v>4.22</c:v>
                </c:pt>
                <c:pt idx="4">
                  <c:v>4.22</c:v>
                </c:pt>
                <c:pt idx="5">
                  <c:v>4.2300000000000004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4.28</c:v>
                </c:pt>
                <c:pt idx="13">
                  <c:v>4.2300000000000004</c:v>
                </c:pt>
                <c:pt idx="14">
                  <c:v>4.1900000000000004</c:v>
                </c:pt>
                <c:pt idx="15">
                  <c:v>4.21</c:v>
                </c:pt>
                <c:pt idx="16">
                  <c:v>4.2</c:v>
                </c:pt>
                <c:pt idx="17">
                  <c:v>4.21</c:v>
                </c:pt>
              </c:numCache>
            </c:numRef>
          </c:val>
        </c:ser>
        <c:ser>
          <c:idx val="7"/>
          <c:order val="2"/>
          <c:tx>
            <c:strRef>
              <c:f>ALB!$L$2</c:f>
              <c:strCache>
                <c:ptCount val="1"/>
                <c:pt idx="0">
                  <c:v>BCG認証値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</c:ser>
        <c:ser>
          <c:idx val="8"/>
          <c:order val="3"/>
          <c:tx>
            <c:strRef>
              <c:f>ALB!$M$2</c:f>
              <c:strCache>
                <c:ptCount val="1"/>
                <c:pt idx="0">
                  <c:v>BCG平均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4.3330000000000002</c:v>
                </c:pt>
                <c:pt idx="1">
                  <c:v>4.2379135802469134</c:v>
                </c:pt>
                <c:pt idx="2">
                  <c:v>4.2526049382716051</c:v>
                </c:pt>
                <c:pt idx="3">
                  <c:v>4.2512098765432098</c:v>
                </c:pt>
                <c:pt idx="4">
                  <c:v>4.2409753086419757</c:v>
                </c:pt>
                <c:pt idx="5">
                  <c:v>4.2437083333333332</c:v>
                </c:pt>
                <c:pt idx="6">
                  <c:v>4.2554375000000002</c:v>
                </c:pt>
                <c:pt idx="7">
                  <c:v>4.2600208333333329</c:v>
                </c:pt>
                <c:pt idx="8">
                  <c:v>4.2370312499999994</c:v>
                </c:pt>
                <c:pt idx="9">
                  <c:v>4.24125</c:v>
                </c:pt>
                <c:pt idx="10">
                  <c:v>4.2423437499999999</c:v>
                </c:pt>
                <c:pt idx="11">
                  <c:v>4.243125</c:v>
                </c:pt>
                <c:pt idx="12">
                  <c:v>4.2573437500000004</c:v>
                </c:pt>
                <c:pt idx="13">
                  <c:v>4.2140624999999998</c:v>
                </c:pt>
                <c:pt idx="14">
                  <c:v>4.1948437500000004</c:v>
                </c:pt>
                <c:pt idx="15">
                  <c:v>4.2064062499999997</c:v>
                </c:pt>
                <c:pt idx="16">
                  <c:v>4.2024999999999997</c:v>
                </c:pt>
                <c:pt idx="17">
                  <c:v>4.21</c:v>
                </c:pt>
              </c:numCache>
            </c:numRef>
          </c:val>
        </c:ser>
        <c:ser>
          <c:idx val="9"/>
          <c:order val="4"/>
          <c:tx>
            <c:strRef>
              <c:f>ALB!$R$2</c:f>
              <c:strCache>
                <c:ptCount val="1"/>
                <c:pt idx="0">
                  <c:v>BCG下限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ALB!$R$3:$R$20</c:f>
              <c:numCache>
                <c:formatCode>General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</c:ser>
        <c:ser>
          <c:idx val="10"/>
          <c:order val="5"/>
          <c:tx>
            <c:strRef>
              <c:f>ALB!$S$2</c:f>
              <c:strCache>
                <c:ptCount val="1"/>
                <c:pt idx="0">
                  <c:v>BCG上限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ALB!$S$3:$S$20</c:f>
              <c:numCache>
                <c:formatCode>General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</c:ser>
        <c:marker val="1"/>
        <c:axId val="116920704"/>
        <c:axId val="116922624"/>
      </c:lineChart>
      <c:catAx>
        <c:axId val="1169207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922624"/>
        <c:crosses val="autoZero"/>
        <c:lblAlgn val="ctr"/>
        <c:lblOffset val="100"/>
        <c:tickLblSkip val="1"/>
        <c:tickMarkSkip val="1"/>
      </c:catAx>
      <c:valAx>
        <c:axId val="116922624"/>
        <c:scaling>
          <c:orientation val="minMax"/>
          <c:max val="4.5999999999999996"/>
          <c:min val="3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692070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42834252461411"/>
          <c:y val="0.12337647068564379"/>
          <c:w val="0.23033747186096548"/>
          <c:h val="0.824675227899357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1438816674137155E-2"/>
          <c:y val="8.291890749480843E-2"/>
          <c:w val="0.66696548632902375"/>
          <c:h val="0.78938799935057669"/>
        </c:manualLayout>
      </c:layout>
      <c:lineChart>
        <c:grouping val="standard"/>
        <c:ser>
          <c:idx val="9"/>
          <c:order val="0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4.0472727272727269</c:v>
                </c:pt>
                <c:pt idx="2">
                  <c:v>4.0640999999999998</c:v>
                </c:pt>
                <c:pt idx="3">
                  <c:v>4.0609444444444449</c:v>
                </c:pt>
                <c:pt idx="4">
                  <c:v>4.042136363636363</c:v>
                </c:pt>
                <c:pt idx="5">
                  <c:v>4.0330000000000013</c:v>
                </c:pt>
                <c:pt idx="6">
                  <c:v>4.058863636363637</c:v>
                </c:pt>
                <c:pt idx="7">
                  <c:v>4.0784736842105263</c:v>
                </c:pt>
                <c:pt idx="8">
                  <c:v>4.0965999999999996</c:v>
                </c:pt>
                <c:pt idx="9">
                  <c:v>4.1290000000000013</c:v>
                </c:pt>
                <c:pt idx="10">
                  <c:v>4.1118571428571427</c:v>
                </c:pt>
                <c:pt idx="11">
                  <c:v>4.0643000000000002</c:v>
                </c:pt>
                <c:pt idx="12">
                  <c:v>4.0892499999999998</c:v>
                </c:pt>
                <c:pt idx="13">
                  <c:v>4.1145454545454534</c:v>
                </c:pt>
                <c:pt idx="14">
                  <c:v>4.1389499999999995</c:v>
                </c:pt>
                <c:pt idx="15">
                  <c:v>4.1050000000000004</c:v>
                </c:pt>
                <c:pt idx="16">
                  <c:v>4.1278181818181814</c:v>
                </c:pt>
                <c:pt idx="17">
                  <c:v>4.1131904761904767</c:v>
                </c:pt>
              </c:numCache>
            </c:numRef>
          </c:val>
        </c:ser>
        <c:ser>
          <c:idx val="0"/>
          <c:order val="1"/>
          <c:tx>
            <c:strRef>
              <c:f>ALB!$D$2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0">
                  <c:v>4.133</c:v>
                </c:pt>
                <c:pt idx="1">
                  <c:v>4.141</c:v>
                </c:pt>
                <c:pt idx="2">
                  <c:v>4.1399999999999997</c:v>
                </c:pt>
                <c:pt idx="3">
                  <c:v>4.1420000000000003</c:v>
                </c:pt>
                <c:pt idx="4">
                  <c:v>4.12</c:v>
                </c:pt>
                <c:pt idx="5">
                  <c:v>4.0199999999999996</c:v>
                </c:pt>
                <c:pt idx="6">
                  <c:v>4.0090000000000003</c:v>
                </c:pt>
                <c:pt idx="7">
                  <c:v>4.03</c:v>
                </c:pt>
                <c:pt idx="8">
                  <c:v>4.1130000000000004</c:v>
                </c:pt>
                <c:pt idx="9">
                  <c:v>4.1429999999999998</c:v>
                </c:pt>
                <c:pt idx="10">
                  <c:v>4.1580000000000004</c:v>
                </c:pt>
                <c:pt idx="11">
                  <c:v>4.1740000000000004</c:v>
                </c:pt>
                <c:pt idx="12">
                  <c:v>4.1929999999999996</c:v>
                </c:pt>
                <c:pt idx="13">
                  <c:v>4.2050000000000001</c:v>
                </c:pt>
              </c:numCache>
            </c:numRef>
          </c:val>
        </c:ser>
        <c:ser>
          <c:idx val="6"/>
          <c:order val="2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4.0999999999999996</c:v>
                </c:pt>
                <c:pt idx="1">
                  <c:v>4.12</c:v>
                </c:pt>
                <c:pt idx="2">
                  <c:v>4.1399999999999997</c:v>
                </c:pt>
                <c:pt idx="3">
                  <c:v>4.1399999999999997</c:v>
                </c:pt>
                <c:pt idx="4">
                  <c:v>4.1500000000000004</c:v>
                </c:pt>
                <c:pt idx="5">
                  <c:v>4.16</c:v>
                </c:pt>
                <c:pt idx="6">
                  <c:v>4.16</c:v>
                </c:pt>
                <c:pt idx="7">
                  <c:v>4.1500000000000004</c:v>
                </c:pt>
                <c:pt idx="8">
                  <c:v>4.16</c:v>
                </c:pt>
                <c:pt idx="9">
                  <c:v>4.16</c:v>
                </c:pt>
                <c:pt idx="10">
                  <c:v>4.1500000000000004</c:v>
                </c:pt>
                <c:pt idx="11">
                  <c:v>4.1500000000000004</c:v>
                </c:pt>
                <c:pt idx="12">
                  <c:v>4.13</c:v>
                </c:pt>
                <c:pt idx="13">
                  <c:v>4.13</c:v>
                </c:pt>
                <c:pt idx="14">
                  <c:v>4.1399999999999997</c:v>
                </c:pt>
                <c:pt idx="15">
                  <c:v>4.1100000000000003</c:v>
                </c:pt>
                <c:pt idx="16">
                  <c:v>4.1100000000000003</c:v>
                </c:pt>
              </c:numCache>
            </c:numRef>
          </c:val>
        </c:ser>
        <c:ser>
          <c:idx val="8"/>
          <c:order val="3"/>
          <c:tx>
            <c:strRef>
              <c:f>ALB!$F$2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4.1034482758620685</c:v>
                </c:pt>
                <c:pt idx="2">
                  <c:v>4.1218750000000002</c:v>
                </c:pt>
                <c:pt idx="3">
                  <c:v>4.1259322033898291</c:v>
                </c:pt>
                <c:pt idx="4">
                  <c:v>4.1258461538461528</c:v>
                </c:pt>
                <c:pt idx="5">
                  <c:v>4.0947540980000001</c:v>
                </c:pt>
                <c:pt idx="6">
                  <c:v>4.1056923076923093</c:v>
                </c:pt>
                <c:pt idx="7">
                  <c:v>4.1025</c:v>
                </c:pt>
                <c:pt idx="8">
                  <c:v>4.09</c:v>
                </c:pt>
                <c:pt idx="9">
                  <c:v>4.1065000000000005</c:v>
                </c:pt>
                <c:pt idx="10">
                  <c:v>4.1285714285714272</c:v>
                </c:pt>
                <c:pt idx="11">
                  <c:v>4.1420689655172414</c:v>
                </c:pt>
                <c:pt idx="12">
                  <c:v>4.1096666666666675</c:v>
                </c:pt>
                <c:pt idx="13">
                  <c:v>4.1135937499999997</c:v>
                </c:pt>
                <c:pt idx="14">
                  <c:v>4.1038596491228052</c:v>
                </c:pt>
                <c:pt idx="15">
                  <c:v>4.1136842105263147</c:v>
                </c:pt>
                <c:pt idx="16">
                  <c:v>4.0901724137931019</c:v>
                </c:pt>
              </c:numCache>
            </c:numRef>
          </c:val>
        </c:ser>
        <c:ser>
          <c:idx val="1"/>
          <c:order val="4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4.0482894736842114</c:v>
                </c:pt>
                <c:pt idx="1">
                  <c:v>4.0403846153846157</c:v>
                </c:pt>
                <c:pt idx="2">
                  <c:v>4.0233333333333325</c:v>
                </c:pt>
                <c:pt idx="3">
                  <c:v>4.0147473118279571</c:v>
                </c:pt>
                <c:pt idx="4">
                  <c:v>4.0129242424242424</c:v>
                </c:pt>
                <c:pt idx="5">
                  <c:v>4.121907894736843</c:v>
                </c:pt>
                <c:pt idx="6">
                  <c:v>4.1680263157894748</c:v>
                </c:pt>
                <c:pt idx="7">
                  <c:v>4.1321031746031744</c:v>
                </c:pt>
                <c:pt idx="8">
                  <c:v>4.1675793650793649</c:v>
                </c:pt>
                <c:pt idx="9">
                  <c:v>4.1572463768115941</c:v>
                </c:pt>
                <c:pt idx="10">
                  <c:v>4.1254761904761903</c:v>
                </c:pt>
                <c:pt idx="11">
                  <c:v>4.1535555555555552</c:v>
                </c:pt>
                <c:pt idx="12">
                  <c:v>4.1616666666666662</c:v>
                </c:pt>
                <c:pt idx="13">
                  <c:v>4.1119252873563221</c:v>
                </c:pt>
                <c:pt idx="14">
                  <c:v>4.0902173913043489</c:v>
                </c:pt>
                <c:pt idx="15">
                  <c:v>4.1509523809523809</c:v>
                </c:pt>
              </c:numCache>
            </c:numRef>
          </c:val>
        </c:ser>
        <c:ser>
          <c:idx val="10"/>
          <c:order val="5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1">
                  <c:v>4.1900000000000004</c:v>
                </c:pt>
                <c:pt idx="2">
                  <c:v>4.2</c:v>
                </c:pt>
                <c:pt idx="3">
                  <c:v>4.2</c:v>
                </c:pt>
                <c:pt idx="4">
                  <c:v>4.18</c:v>
                </c:pt>
                <c:pt idx="5">
                  <c:v>4.1900000000000004</c:v>
                </c:pt>
                <c:pt idx="6">
                  <c:v>4.21</c:v>
                </c:pt>
                <c:pt idx="7">
                  <c:v>4.12</c:v>
                </c:pt>
                <c:pt idx="8">
                  <c:v>4.03</c:v>
                </c:pt>
                <c:pt idx="9">
                  <c:v>4.01</c:v>
                </c:pt>
                <c:pt idx="10">
                  <c:v>4.0199999999999996</c:v>
                </c:pt>
                <c:pt idx="11">
                  <c:v>4.0199999999999996</c:v>
                </c:pt>
                <c:pt idx="12">
                  <c:v>4.05</c:v>
                </c:pt>
                <c:pt idx="13">
                  <c:v>4.04</c:v>
                </c:pt>
                <c:pt idx="14">
                  <c:v>4.0199999999999996</c:v>
                </c:pt>
                <c:pt idx="15">
                  <c:v>4.01</c:v>
                </c:pt>
                <c:pt idx="16">
                  <c:v>4.01</c:v>
                </c:pt>
              </c:numCache>
            </c:numRef>
          </c:val>
        </c:ser>
        <c:ser>
          <c:idx val="7"/>
          <c:order val="6"/>
          <c:tx>
            <c:strRef>
              <c:f>ALB!$K$2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4.1258064516129016</c:v>
                </c:pt>
                <c:pt idx="2">
                  <c:v>4.127272727272727</c:v>
                </c:pt>
                <c:pt idx="3">
                  <c:v>4.125</c:v>
                </c:pt>
                <c:pt idx="4">
                  <c:v>4.1190476190476186</c:v>
                </c:pt>
                <c:pt idx="5">
                  <c:v>4.1117647058823534</c:v>
                </c:pt>
                <c:pt idx="6">
                  <c:v>4.1090909090909085</c:v>
                </c:pt>
                <c:pt idx="7">
                  <c:v>4.0954545454545448</c:v>
                </c:pt>
                <c:pt idx="8">
                  <c:v>4.0952380952380896</c:v>
                </c:pt>
                <c:pt idx="9">
                  <c:v>4.0999999999999996</c:v>
                </c:pt>
                <c:pt idx="10">
                  <c:v>4.1062500000000011</c:v>
                </c:pt>
                <c:pt idx="11">
                  <c:v>4.0764705882352938</c:v>
                </c:pt>
                <c:pt idx="12">
                  <c:v>4.0578947368421048</c:v>
                </c:pt>
                <c:pt idx="13">
                  <c:v>4.083333333333333</c:v>
                </c:pt>
              </c:numCache>
            </c:numRef>
          </c:val>
        </c:ser>
        <c:ser>
          <c:idx val="2"/>
          <c:order val="7"/>
          <c:tx>
            <c:strRef>
              <c:f>ALB!$O$2</c:f>
              <c:strCache>
                <c:ptCount val="1"/>
                <c:pt idx="0">
                  <c:v>BCP認証値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</c:numCache>
            </c:numRef>
          </c:val>
        </c:ser>
        <c:ser>
          <c:idx val="3"/>
          <c:order val="8"/>
          <c:tx>
            <c:strRef>
              <c:f>ALB!$P$2</c:f>
              <c:strCache>
                <c:ptCount val="1"/>
                <c:pt idx="0">
                  <c:v>BCP平均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ALB!$P$3:$P$20</c:f>
              <c:numCache>
                <c:formatCode>0.00</c:formatCode>
                <c:ptCount val="18"/>
                <c:pt idx="0">
                  <c:v>4.0937631578947373</c:v>
                </c:pt>
                <c:pt idx="1">
                  <c:v>4.1097017243046166</c:v>
                </c:pt>
                <c:pt idx="2">
                  <c:v>4.1166544372294371</c:v>
                </c:pt>
                <c:pt idx="3">
                  <c:v>4.1155177085231758</c:v>
                </c:pt>
                <c:pt idx="4">
                  <c:v>4.1071363398506255</c:v>
                </c:pt>
                <c:pt idx="5">
                  <c:v>4.1044895283741711</c:v>
                </c:pt>
                <c:pt idx="6">
                  <c:v>4.1172390241337613</c:v>
                </c:pt>
                <c:pt idx="7">
                  <c:v>4.1012187720383206</c:v>
                </c:pt>
                <c:pt idx="8">
                  <c:v>4.0934271825396822</c:v>
                </c:pt>
                <c:pt idx="9">
                  <c:v>4.0995932971014497</c:v>
                </c:pt>
                <c:pt idx="10">
                  <c:v>4.0960193452380951</c:v>
                </c:pt>
                <c:pt idx="11">
                  <c:v>4.0941743886635109</c:v>
                </c:pt>
                <c:pt idx="12">
                  <c:v>4.0929347587719302</c:v>
                </c:pt>
                <c:pt idx="13">
                  <c:v>4.0966747281543885</c:v>
                </c:pt>
                <c:pt idx="14">
                  <c:v>4.0911711734045246</c:v>
                </c:pt>
                <c:pt idx="15">
                  <c:v>4.0866060985797823</c:v>
                </c:pt>
                <c:pt idx="16">
                  <c:v>4.0739981191222565</c:v>
                </c:pt>
                <c:pt idx="17">
                  <c:v>4.0620952380952389</c:v>
                </c:pt>
              </c:numCache>
            </c:numRef>
          </c:val>
        </c:ser>
        <c:ser>
          <c:idx val="4"/>
          <c:order val="9"/>
          <c:tx>
            <c:strRef>
              <c:f>ALB!$T$2</c:f>
              <c:strCache>
                <c:ptCount val="1"/>
                <c:pt idx="0">
                  <c:v>BCP下限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ALB!$T$3:$T$20</c:f>
              <c:numCache>
                <c:formatCode>General</c:formatCode>
                <c:ptCount val="18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</c:numCache>
            </c:numRef>
          </c:val>
        </c:ser>
        <c:ser>
          <c:idx val="5"/>
          <c:order val="10"/>
          <c:tx>
            <c:strRef>
              <c:f>ALB!$U$2</c:f>
              <c:strCache>
                <c:ptCount val="1"/>
                <c:pt idx="0">
                  <c:v>BCP上限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ALB!$U$3:$U$20</c:f>
              <c:numCache>
                <c:formatCode>General</c:formatCode>
                <c:ptCount val="1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</c:numCache>
            </c:numRef>
          </c:val>
        </c:ser>
        <c:marker val="1"/>
        <c:axId val="117011584"/>
        <c:axId val="117013504"/>
      </c:lineChart>
      <c:catAx>
        <c:axId val="117011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013504"/>
        <c:crosses val="autoZero"/>
        <c:lblAlgn val="ctr"/>
        <c:lblOffset val="100"/>
        <c:tickLblSkip val="1"/>
        <c:tickMarkSkip val="1"/>
      </c:catAx>
      <c:valAx>
        <c:axId val="117013504"/>
        <c:scaling>
          <c:orientation val="minMax"/>
          <c:max val="4.5"/>
          <c:min val="3.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01158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40277640341504"/>
          <c:y val="0.13225845201951639"/>
          <c:w val="0.20967782976858099"/>
          <c:h val="0.790324093500851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4.0472727272727269</c:v>
                </c:pt>
                <c:pt idx="2">
                  <c:v>4.0640999999999998</c:v>
                </c:pt>
                <c:pt idx="3">
                  <c:v>4.0609444444444449</c:v>
                </c:pt>
                <c:pt idx="4">
                  <c:v>4.042136363636363</c:v>
                </c:pt>
                <c:pt idx="5">
                  <c:v>4.0330000000000013</c:v>
                </c:pt>
                <c:pt idx="6">
                  <c:v>4.058863636363637</c:v>
                </c:pt>
                <c:pt idx="7">
                  <c:v>4.0784736842105263</c:v>
                </c:pt>
                <c:pt idx="8">
                  <c:v>4.0965999999999996</c:v>
                </c:pt>
                <c:pt idx="9">
                  <c:v>4.1290000000000013</c:v>
                </c:pt>
                <c:pt idx="10">
                  <c:v>4.1118571428571427</c:v>
                </c:pt>
                <c:pt idx="11">
                  <c:v>4.0643000000000002</c:v>
                </c:pt>
                <c:pt idx="12">
                  <c:v>4.0892499999999998</c:v>
                </c:pt>
                <c:pt idx="13">
                  <c:v>4.1145454545454534</c:v>
                </c:pt>
                <c:pt idx="14">
                  <c:v>4.1389499999999995</c:v>
                </c:pt>
                <c:pt idx="15">
                  <c:v>4.1050000000000004</c:v>
                </c:pt>
                <c:pt idx="16">
                  <c:v>4.1278181818181814</c:v>
                </c:pt>
                <c:pt idx="17">
                  <c:v>4.1131904761904767</c:v>
                </c:pt>
              </c:numCache>
            </c:numRef>
          </c:val>
        </c:ser>
        <c:ser>
          <c:idx val="1"/>
          <c:order val="1"/>
          <c:tx>
            <c:strRef>
              <c:f>ALB!$D$2</c:f>
              <c:strCache>
                <c:ptCount val="1"/>
                <c:pt idx="0">
                  <c:v>船橋中央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0">
                  <c:v>4.133</c:v>
                </c:pt>
                <c:pt idx="1">
                  <c:v>4.141</c:v>
                </c:pt>
                <c:pt idx="2">
                  <c:v>4.1399999999999997</c:v>
                </c:pt>
                <c:pt idx="3">
                  <c:v>4.1420000000000003</c:v>
                </c:pt>
                <c:pt idx="4">
                  <c:v>4.12</c:v>
                </c:pt>
                <c:pt idx="5">
                  <c:v>4.0199999999999996</c:v>
                </c:pt>
                <c:pt idx="6">
                  <c:v>4.0090000000000003</c:v>
                </c:pt>
                <c:pt idx="7">
                  <c:v>4.03</c:v>
                </c:pt>
                <c:pt idx="8">
                  <c:v>4.1130000000000004</c:v>
                </c:pt>
                <c:pt idx="9">
                  <c:v>4.1429999999999998</c:v>
                </c:pt>
                <c:pt idx="10">
                  <c:v>4.1580000000000004</c:v>
                </c:pt>
                <c:pt idx="11">
                  <c:v>4.1740000000000004</c:v>
                </c:pt>
                <c:pt idx="12">
                  <c:v>4.1929999999999996</c:v>
                </c:pt>
                <c:pt idx="13">
                  <c:v>4.2050000000000001</c:v>
                </c:pt>
              </c:numCache>
            </c:numRef>
          </c:val>
        </c:ser>
        <c:ser>
          <c:idx val="2"/>
          <c:order val="2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4.0999999999999996</c:v>
                </c:pt>
                <c:pt idx="1">
                  <c:v>4.12</c:v>
                </c:pt>
                <c:pt idx="2">
                  <c:v>4.1399999999999997</c:v>
                </c:pt>
                <c:pt idx="3">
                  <c:v>4.1399999999999997</c:v>
                </c:pt>
                <c:pt idx="4">
                  <c:v>4.1500000000000004</c:v>
                </c:pt>
                <c:pt idx="5">
                  <c:v>4.16</c:v>
                </c:pt>
                <c:pt idx="6">
                  <c:v>4.16</c:v>
                </c:pt>
                <c:pt idx="7">
                  <c:v>4.1500000000000004</c:v>
                </c:pt>
                <c:pt idx="8">
                  <c:v>4.16</c:v>
                </c:pt>
                <c:pt idx="9">
                  <c:v>4.16</c:v>
                </c:pt>
                <c:pt idx="10">
                  <c:v>4.1500000000000004</c:v>
                </c:pt>
                <c:pt idx="11">
                  <c:v>4.1500000000000004</c:v>
                </c:pt>
                <c:pt idx="12">
                  <c:v>4.13</c:v>
                </c:pt>
                <c:pt idx="13">
                  <c:v>4.13</c:v>
                </c:pt>
                <c:pt idx="14">
                  <c:v>4.1399999999999997</c:v>
                </c:pt>
                <c:pt idx="15">
                  <c:v>4.1100000000000003</c:v>
                </c:pt>
                <c:pt idx="16">
                  <c:v>4.1100000000000003</c:v>
                </c:pt>
              </c:numCache>
            </c:numRef>
          </c:val>
        </c:ser>
        <c:ser>
          <c:idx val="3"/>
          <c:order val="3"/>
          <c:tx>
            <c:strRef>
              <c:f>ALB!$F$2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4.1034482758620685</c:v>
                </c:pt>
                <c:pt idx="2">
                  <c:v>4.1218750000000002</c:v>
                </c:pt>
                <c:pt idx="3">
                  <c:v>4.1259322033898291</c:v>
                </c:pt>
                <c:pt idx="4">
                  <c:v>4.1258461538461528</c:v>
                </c:pt>
                <c:pt idx="5">
                  <c:v>4.0947540980000001</c:v>
                </c:pt>
                <c:pt idx="6">
                  <c:v>4.1056923076923093</c:v>
                </c:pt>
                <c:pt idx="7">
                  <c:v>4.1025</c:v>
                </c:pt>
                <c:pt idx="8">
                  <c:v>4.09</c:v>
                </c:pt>
                <c:pt idx="9">
                  <c:v>4.1065000000000005</c:v>
                </c:pt>
                <c:pt idx="10">
                  <c:v>4.1285714285714272</c:v>
                </c:pt>
                <c:pt idx="11">
                  <c:v>4.1420689655172414</c:v>
                </c:pt>
                <c:pt idx="12">
                  <c:v>4.1096666666666675</c:v>
                </c:pt>
                <c:pt idx="13">
                  <c:v>4.1135937499999997</c:v>
                </c:pt>
                <c:pt idx="14">
                  <c:v>4.1038596491228052</c:v>
                </c:pt>
                <c:pt idx="15">
                  <c:v>4.1136842105263147</c:v>
                </c:pt>
                <c:pt idx="16">
                  <c:v>4.0901724137931019</c:v>
                </c:pt>
              </c:numCache>
            </c:numRef>
          </c:val>
        </c:ser>
        <c:ser>
          <c:idx val="4"/>
          <c:order val="4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>
              <a:solidFill>
                <a:srgbClr val="008080"/>
              </a:solidFill>
            </a:ln>
          </c:spPr>
          <c:marker>
            <c:symbol val="circle"/>
            <c:size val="7"/>
            <c:spPr>
              <a:solidFill>
                <a:srgbClr val="00808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4.0482894736842114</c:v>
                </c:pt>
                <c:pt idx="1">
                  <c:v>4.0403846153846157</c:v>
                </c:pt>
                <c:pt idx="2">
                  <c:v>4.0233333333333325</c:v>
                </c:pt>
                <c:pt idx="3">
                  <c:v>4.0147473118279571</c:v>
                </c:pt>
                <c:pt idx="4">
                  <c:v>4.0129242424242424</c:v>
                </c:pt>
                <c:pt idx="5">
                  <c:v>4.121907894736843</c:v>
                </c:pt>
                <c:pt idx="6">
                  <c:v>4.1680263157894748</c:v>
                </c:pt>
                <c:pt idx="7">
                  <c:v>4.1321031746031744</c:v>
                </c:pt>
                <c:pt idx="8">
                  <c:v>4.1675793650793649</c:v>
                </c:pt>
                <c:pt idx="9">
                  <c:v>4.1572463768115941</c:v>
                </c:pt>
                <c:pt idx="10">
                  <c:v>4.1254761904761903</c:v>
                </c:pt>
                <c:pt idx="11">
                  <c:v>4.1535555555555552</c:v>
                </c:pt>
                <c:pt idx="12">
                  <c:v>4.1616666666666662</c:v>
                </c:pt>
                <c:pt idx="13">
                  <c:v>4.1119252873563221</c:v>
                </c:pt>
                <c:pt idx="14">
                  <c:v>4.0902173913043489</c:v>
                </c:pt>
                <c:pt idx="15">
                  <c:v>4.1509523809523809</c:v>
                </c:pt>
              </c:numCache>
            </c:numRef>
          </c:val>
        </c:ser>
        <c:ser>
          <c:idx val="5"/>
          <c:order val="5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circle"/>
            <c:size val="7"/>
            <c:spPr>
              <a:solidFill>
                <a:srgbClr val="000099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0">
                  <c:v>4.3330000000000002</c:v>
                </c:pt>
                <c:pt idx="1">
                  <c:v>4.3129999999999997</c:v>
                </c:pt>
                <c:pt idx="2">
                  <c:v>4.3230000000000004</c:v>
                </c:pt>
                <c:pt idx="3">
                  <c:v>4.3140000000000001</c:v>
                </c:pt>
                <c:pt idx="4">
                  <c:v>4.2969999999999997</c:v>
                </c:pt>
                <c:pt idx="5">
                  <c:v>4.298</c:v>
                </c:pt>
                <c:pt idx="6">
                  <c:v>4.3010000000000002</c:v>
                </c:pt>
                <c:pt idx="7">
                  <c:v>4.306</c:v>
                </c:pt>
                <c:pt idx="8">
                  <c:v>3.9950000000000001</c:v>
                </c:pt>
                <c:pt idx="9">
                  <c:v>3.9910000000000001</c:v>
                </c:pt>
                <c:pt idx="10">
                  <c:v>3.968</c:v>
                </c:pt>
                <c:pt idx="11">
                  <c:v>3.9729999999999999</c:v>
                </c:pt>
                <c:pt idx="12">
                  <c:v>3.952</c:v>
                </c:pt>
                <c:pt idx="13">
                  <c:v>3.9750000000000001</c:v>
                </c:pt>
                <c:pt idx="14">
                  <c:v>4.0540000000000003</c:v>
                </c:pt>
                <c:pt idx="15">
                  <c:v>4.03</c:v>
                </c:pt>
                <c:pt idx="16">
                  <c:v>4.032</c:v>
                </c:pt>
                <c:pt idx="17">
                  <c:v>4.0110000000000001</c:v>
                </c:pt>
              </c:numCache>
            </c:numRef>
          </c:val>
        </c:ser>
        <c:ser>
          <c:idx val="6"/>
          <c:order val="6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circle"/>
            <c:size val="7"/>
            <c:spPr>
              <a:solidFill>
                <a:srgbClr val="FF66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1">
                  <c:v>4.1900000000000004</c:v>
                </c:pt>
                <c:pt idx="2">
                  <c:v>4.2</c:v>
                </c:pt>
                <c:pt idx="3">
                  <c:v>4.2</c:v>
                </c:pt>
                <c:pt idx="4">
                  <c:v>4.18</c:v>
                </c:pt>
                <c:pt idx="5">
                  <c:v>4.1900000000000004</c:v>
                </c:pt>
                <c:pt idx="6">
                  <c:v>4.21</c:v>
                </c:pt>
                <c:pt idx="7">
                  <c:v>4.12</c:v>
                </c:pt>
                <c:pt idx="8">
                  <c:v>4.03</c:v>
                </c:pt>
                <c:pt idx="9">
                  <c:v>4.01</c:v>
                </c:pt>
                <c:pt idx="10">
                  <c:v>4.0199999999999996</c:v>
                </c:pt>
                <c:pt idx="11">
                  <c:v>4.0199999999999996</c:v>
                </c:pt>
                <c:pt idx="12">
                  <c:v>4.05</c:v>
                </c:pt>
                <c:pt idx="13">
                  <c:v>4.04</c:v>
                </c:pt>
                <c:pt idx="14">
                  <c:v>4.0199999999999996</c:v>
                </c:pt>
                <c:pt idx="15">
                  <c:v>4.01</c:v>
                </c:pt>
                <c:pt idx="16">
                  <c:v>4.01</c:v>
                </c:pt>
              </c:numCache>
            </c:numRef>
          </c:val>
        </c:ser>
        <c:ser>
          <c:idx val="7"/>
          <c:order val="7"/>
          <c:tx>
            <c:strRef>
              <c:f>ALB!$K$2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4.1258064516129016</c:v>
                </c:pt>
                <c:pt idx="2">
                  <c:v>4.127272727272727</c:v>
                </c:pt>
                <c:pt idx="3">
                  <c:v>4.125</c:v>
                </c:pt>
                <c:pt idx="4">
                  <c:v>4.1190476190476186</c:v>
                </c:pt>
                <c:pt idx="5">
                  <c:v>4.1117647058823534</c:v>
                </c:pt>
                <c:pt idx="6">
                  <c:v>4.1090909090909085</c:v>
                </c:pt>
                <c:pt idx="7">
                  <c:v>4.0954545454545448</c:v>
                </c:pt>
                <c:pt idx="8">
                  <c:v>4.0952380952380896</c:v>
                </c:pt>
                <c:pt idx="9">
                  <c:v>4.0999999999999996</c:v>
                </c:pt>
                <c:pt idx="10">
                  <c:v>4.1062500000000011</c:v>
                </c:pt>
                <c:pt idx="11">
                  <c:v>4.0764705882352938</c:v>
                </c:pt>
                <c:pt idx="12">
                  <c:v>4.0578947368421048</c:v>
                </c:pt>
                <c:pt idx="13">
                  <c:v>4.083333333333333</c:v>
                </c:pt>
              </c:numCache>
            </c:numRef>
          </c:val>
        </c:ser>
        <c:ser>
          <c:idx val="8"/>
          <c:order val="8"/>
          <c:tx>
            <c:strRef>
              <c:f>ALB!$O$2</c:f>
              <c:strCache>
                <c:ptCount val="1"/>
                <c:pt idx="0">
                  <c:v>BCP認証値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</c:numCache>
            </c:numRef>
          </c:val>
        </c:ser>
        <c:ser>
          <c:idx val="9"/>
          <c:order val="9"/>
          <c:tx>
            <c:strRef>
              <c:f>ALB!$P$2</c:f>
              <c:strCache>
                <c:ptCount val="1"/>
                <c:pt idx="0">
                  <c:v>BCP平均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x"/>
            <c:size val="7"/>
            <c:spPr>
              <a:solidFill>
                <a:schemeClr val="tx1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ALB!$P$3:$P$20</c:f>
              <c:numCache>
                <c:formatCode>0.00</c:formatCode>
                <c:ptCount val="18"/>
                <c:pt idx="0">
                  <c:v>4.0937631578947373</c:v>
                </c:pt>
                <c:pt idx="1">
                  <c:v>4.1097017243046166</c:v>
                </c:pt>
                <c:pt idx="2">
                  <c:v>4.1166544372294371</c:v>
                </c:pt>
                <c:pt idx="3">
                  <c:v>4.1155177085231758</c:v>
                </c:pt>
                <c:pt idx="4">
                  <c:v>4.1071363398506255</c:v>
                </c:pt>
                <c:pt idx="5">
                  <c:v>4.1044895283741711</c:v>
                </c:pt>
                <c:pt idx="6">
                  <c:v>4.1172390241337613</c:v>
                </c:pt>
                <c:pt idx="7">
                  <c:v>4.1012187720383206</c:v>
                </c:pt>
                <c:pt idx="8">
                  <c:v>4.0934271825396822</c:v>
                </c:pt>
                <c:pt idx="9">
                  <c:v>4.0995932971014497</c:v>
                </c:pt>
                <c:pt idx="10">
                  <c:v>4.0960193452380951</c:v>
                </c:pt>
                <c:pt idx="11">
                  <c:v>4.0941743886635109</c:v>
                </c:pt>
                <c:pt idx="12">
                  <c:v>4.0929347587719302</c:v>
                </c:pt>
                <c:pt idx="13">
                  <c:v>4.0966747281543885</c:v>
                </c:pt>
                <c:pt idx="14">
                  <c:v>4.0911711734045246</c:v>
                </c:pt>
                <c:pt idx="15">
                  <c:v>4.0866060985797823</c:v>
                </c:pt>
                <c:pt idx="16">
                  <c:v>4.0739981191222565</c:v>
                </c:pt>
                <c:pt idx="17">
                  <c:v>4.0620952380952389</c:v>
                </c:pt>
              </c:numCache>
            </c:numRef>
          </c:val>
        </c:ser>
        <c:ser>
          <c:idx val="10"/>
          <c:order val="10"/>
          <c:tx>
            <c:strRef>
              <c:f>ALB!$T$2</c:f>
              <c:strCache>
                <c:ptCount val="1"/>
                <c:pt idx="0">
                  <c:v>BCP下限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FF00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ALB!$T$3:$T$20</c:f>
              <c:numCache>
                <c:formatCode>General</c:formatCode>
                <c:ptCount val="18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</c:numCache>
            </c:numRef>
          </c:val>
        </c:ser>
        <c:ser>
          <c:idx val="11"/>
          <c:order val="11"/>
          <c:tx>
            <c:strRef>
              <c:f>ALB!$U$2</c:f>
              <c:strCache>
                <c:ptCount val="1"/>
                <c:pt idx="0">
                  <c:v>BCP上限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FF00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ALB!$U$3:$U$20</c:f>
              <c:numCache>
                <c:formatCode>General</c:formatCode>
                <c:ptCount val="1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</c:numCache>
            </c:numRef>
          </c:val>
        </c:ser>
        <c:marker val="1"/>
        <c:axId val="117055488"/>
        <c:axId val="117057024"/>
      </c:lineChart>
      <c:catAx>
        <c:axId val="117055488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1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057024"/>
        <c:crosses val="autoZero"/>
        <c:auto val="1"/>
        <c:lblAlgn val="ctr"/>
        <c:lblOffset val="100"/>
      </c:catAx>
      <c:valAx>
        <c:axId val="117057024"/>
        <c:scaling>
          <c:orientation val="minMax"/>
          <c:max val="4.5"/>
          <c:min val="3.7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1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055488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248360632385384"/>
          <c:y val="8.3499592378685983E-2"/>
          <c:w val="0.20230257011550218"/>
          <c:h val="0.89101690911821663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1050"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</c:chart>
  <c:spPr>
    <a:ln>
      <a:solidFill>
        <a:schemeClr val="tx1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32.851851851851855</c:v>
                </c:pt>
                <c:pt idx="2">
                  <c:v>32.80740740740741</c:v>
                </c:pt>
                <c:pt idx="3">
                  <c:v>32.959259259259255</c:v>
                </c:pt>
                <c:pt idx="4">
                  <c:v>32.988888888888901</c:v>
                </c:pt>
                <c:pt idx="5">
                  <c:v>32.875</c:v>
                </c:pt>
                <c:pt idx="6">
                  <c:v>32.909374999999997</c:v>
                </c:pt>
                <c:pt idx="7">
                  <c:v>33.040625000000006</c:v>
                </c:pt>
                <c:pt idx="8">
                  <c:v>32.950000000000003</c:v>
                </c:pt>
                <c:pt idx="9">
                  <c:v>32.981249999999996</c:v>
                </c:pt>
                <c:pt idx="10">
                  <c:v>33.040624999999999</c:v>
                </c:pt>
                <c:pt idx="11">
                  <c:v>32.921875</c:v>
                </c:pt>
                <c:pt idx="12">
                  <c:v>33.034375000000004</c:v>
                </c:pt>
                <c:pt idx="13">
                  <c:v>33.084375000000001</c:v>
                </c:pt>
                <c:pt idx="14">
                  <c:v>32.978124999999991</c:v>
                </c:pt>
                <c:pt idx="15">
                  <c:v>32.978124999999991</c:v>
                </c:pt>
                <c:pt idx="16">
                  <c:v>33.178124999999994</c:v>
                </c:pt>
              </c:numCache>
            </c:numRef>
          </c:val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32.220681818181824</c:v>
                </c:pt>
                <c:pt idx="2">
                  <c:v>32.149549999999998</c:v>
                </c:pt>
                <c:pt idx="3">
                  <c:v>32.207277777777783</c:v>
                </c:pt>
                <c:pt idx="4">
                  <c:v>32.03981818181817</c:v>
                </c:pt>
                <c:pt idx="5">
                  <c:v>32.604200000000006</c:v>
                </c:pt>
                <c:pt idx="6">
                  <c:v>32.551227272727282</c:v>
                </c:pt>
                <c:pt idx="7">
                  <c:v>32.656105263157905</c:v>
                </c:pt>
                <c:pt idx="8">
                  <c:v>32.667299999999997</c:v>
                </c:pt>
                <c:pt idx="9">
                  <c:v>32.857799999999997</c:v>
                </c:pt>
                <c:pt idx="10">
                  <c:v>32.784238095238095</c:v>
                </c:pt>
                <c:pt idx="11">
                  <c:v>32.587800000000001</c:v>
                </c:pt>
                <c:pt idx="12">
                  <c:v>32.712550000000007</c:v>
                </c:pt>
                <c:pt idx="13">
                  <c:v>32.671863636363646</c:v>
                </c:pt>
                <c:pt idx="14">
                  <c:v>32.824850000000012</c:v>
                </c:pt>
                <c:pt idx="15">
                  <c:v>32.785749999999993</c:v>
                </c:pt>
                <c:pt idx="16" formatCode="0.00">
                  <c:v>32.682727272727284</c:v>
                </c:pt>
                <c:pt idx="17">
                  <c:v>32.67738095238095</c:v>
                </c:pt>
              </c:numCache>
            </c:numRef>
          </c:val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0">
                  <c:v>32.218000000000004</c:v>
                </c:pt>
                <c:pt idx="1">
                  <c:v>32.192999999999998</c:v>
                </c:pt>
                <c:pt idx="2">
                  <c:v>32.392000000000003</c:v>
                </c:pt>
                <c:pt idx="3">
                  <c:v>32.283999999999999</c:v>
                </c:pt>
                <c:pt idx="4">
                  <c:v>32.295000000000002</c:v>
                </c:pt>
                <c:pt idx="5">
                  <c:v>32.299999999999997</c:v>
                </c:pt>
                <c:pt idx="6">
                  <c:v>32.261000000000003</c:v>
                </c:pt>
                <c:pt idx="7">
                  <c:v>32.161999999999999</c:v>
                </c:pt>
                <c:pt idx="8">
                  <c:v>32.161999999999999</c:v>
                </c:pt>
                <c:pt idx="9">
                  <c:v>32.087000000000003</c:v>
                </c:pt>
                <c:pt idx="10">
                  <c:v>31.978999999999999</c:v>
                </c:pt>
                <c:pt idx="11">
                  <c:v>31.971</c:v>
                </c:pt>
                <c:pt idx="12">
                  <c:v>31.989000000000001</c:v>
                </c:pt>
                <c:pt idx="13">
                  <c:v>32.106999999999999</c:v>
                </c:pt>
              </c:numCache>
            </c:numRef>
          </c:val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</c:v>
                </c:pt>
                <c:pt idx="1">
                  <c:v>32.15</c:v>
                </c:pt>
                <c:pt idx="2">
                  <c:v>32.31</c:v>
                </c:pt>
                <c:pt idx="3">
                  <c:v>32.18</c:v>
                </c:pt>
                <c:pt idx="4">
                  <c:v>32.36</c:v>
                </c:pt>
                <c:pt idx="5">
                  <c:v>32.43</c:v>
                </c:pt>
                <c:pt idx="6">
                  <c:v>32.6</c:v>
                </c:pt>
                <c:pt idx="7">
                  <c:v>32.549999999999997</c:v>
                </c:pt>
                <c:pt idx="8">
                  <c:v>32.549999999999997</c:v>
                </c:pt>
                <c:pt idx="9">
                  <c:v>32.369999999999997</c:v>
                </c:pt>
                <c:pt idx="10">
                  <c:v>32.42</c:v>
                </c:pt>
                <c:pt idx="11">
                  <c:v>32.369999999999997</c:v>
                </c:pt>
                <c:pt idx="12">
                  <c:v>32.51</c:v>
                </c:pt>
                <c:pt idx="13">
                  <c:v>32.56</c:v>
                </c:pt>
                <c:pt idx="14">
                  <c:v>32.9</c:v>
                </c:pt>
                <c:pt idx="15">
                  <c:v>32.81</c:v>
                </c:pt>
                <c:pt idx="16">
                  <c:v>32.85</c:v>
                </c:pt>
              </c:numCache>
            </c:numRef>
          </c:val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33.168965517241375</c:v>
                </c:pt>
                <c:pt idx="2">
                  <c:v>33.065624999999997</c:v>
                </c:pt>
                <c:pt idx="3">
                  <c:v>33.252542372881358</c:v>
                </c:pt>
                <c:pt idx="4">
                  <c:v>33.362121212121217</c:v>
                </c:pt>
                <c:pt idx="5">
                  <c:v>33.239344260000003</c:v>
                </c:pt>
                <c:pt idx="6">
                  <c:v>33.203125</c:v>
                </c:pt>
                <c:pt idx="7">
                  <c:v>33.033846153846142</c:v>
                </c:pt>
                <c:pt idx="8">
                  <c:v>33.126666666666672</c:v>
                </c:pt>
                <c:pt idx="9">
                  <c:v>33.336666666666666</c:v>
                </c:pt>
                <c:pt idx="10">
                  <c:v>33.345614035087713</c:v>
                </c:pt>
                <c:pt idx="11">
                  <c:v>33.293103448275865</c:v>
                </c:pt>
                <c:pt idx="12">
                  <c:v>33.231666666666655</c:v>
                </c:pt>
                <c:pt idx="13">
                  <c:v>33.290769230769222</c:v>
                </c:pt>
                <c:pt idx="14">
                  <c:v>33.251785714285724</c:v>
                </c:pt>
                <c:pt idx="15">
                  <c:v>33.233333333333334</c:v>
                </c:pt>
                <c:pt idx="16">
                  <c:v>33.291228070175443</c:v>
                </c:pt>
              </c:numCache>
            </c:numRef>
          </c:val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33.159999999999997</c:v>
                </c:pt>
                <c:pt idx="1">
                  <c:v>33.141666666666666</c:v>
                </c:pt>
                <c:pt idx="2">
                  <c:v>33.292307692307695</c:v>
                </c:pt>
                <c:pt idx="3">
                  <c:v>33.378282828282821</c:v>
                </c:pt>
                <c:pt idx="4">
                  <c:v>33.042424242424246</c:v>
                </c:pt>
                <c:pt idx="5">
                  <c:v>33.21875</c:v>
                </c:pt>
                <c:pt idx="6">
                  <c:v>33.07236842105263</c:v>
                </c:pt>
                <c:pt idx="7">
                  <c:v>33.020634920634926</c:v>
                </c:pt>
                <c:pt idx="8">
                  <c:v>33.006746031746033</c:v>
                </c:pt>
                <c:pt idx="9">
                  <c:v>33.147727272727273</c:v>
                </c:pt>
                <c:pt idx="10">
                  <c:v>33.01401515151516</c:v>
                </c:pt>
                <c:pt idx="11">
                  <c:v>33.06111111111111</c:v>
                </c:pt>
                <c:pt idx="12">
                  <c:v>33.083333333333336</c:v>
                </c:pt>
                <c:pt idx="13">
                  <c:v>33.252083333333339</c:v>
                </c:pt>
                <c:pt idx="14">
                  <c:v>33.053623188405801</c:v>
                </c:pt>
                <c:pt idx="15">
                  <c:v>33.247619047619054</c:v>
                </c:pt>
              </c:numCache>
            </c:numRef>
          </c:val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33.6</c:v>
                </c:pt>
                <c:pt idx="2">
                  <c:v>33.799999999999997</c:v>
                </c:pt>
                <c:pt idx="3">
                  <c:v>33.799999999999997</c:v>
                </c:pt>
                <c:pt idx="4">
                  <c:v>34</c:v>
                </c:pt>
                <c:pt idx="5">
                  <c:v>33.4</c:v>
                </c:pt>
                <c:pt idx="6">
                  <c:v>33.9</c:v>
                </c:pt>
                <c:pt idx="7">
                  <c:v>34</c:v>
                </c:pt>
                <c:pt idx="8">
                  <c:v>34.1</c:v>
                </c:pt>
                <c:pt idx="9">
                  <c:v>33.6</c:v>
                </c:pt>
                <c:pt idx="10">
                  <c:v>33.299999999999997</c:v>
                </c:pt>
                <c:pt idx="11">
                  <c:v>33.200000000000003</c:v>
                </c:pt>
                <c:pt idx="12">
                  <c:v>33.299999999999997</c:v>
                </c:pt>
                <c:pt idx="13">
                  <c:v>33.1</c:v>
                </c:pt>
                <c:pt idx="14">
                  <c:v>33.200000000000003</c:v>
                </c:pt>
                <c:pt idx="15">
                  <c:v>33.700000000000003</c:v>
                </c:pt>
                <c:pt idx="16">
                  <c:v>33.799999999999997</c:v>
                </c:pt>
                <c:pt idx="17">
                  <c:v>33.6</c:v>
                </c:pt>
              </c:numCache>
            </c:numRef>
          </c:val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0">
                  <c:v>33.581000000000003</c:v>
                </c:pt>
                <c:pt idx="1">
                  <c:v>33.542000000000002</c:v>
                </c:pt>
                <c:pt idx="2">
                  <c:v>33.725000000000001</c:v>
                </c:pt>
                <c:pt idx="3">
                  <c:v>33.436</c:v>
                </c:pt>
                <c:pt idx="4">
                  <c:v>33.401000000000003</c:v>
                </c:pt>
                <c:pt idx="5">
                  <c:v>33.243000000000002</c:v>
                </c:pt>
                <c:pt idx="6">
                  <c:v>32.875</c:v>
                </c:pt>
                <c:pt idx="7">
                  <c:v>32.957000000000001</c:v>
                </c:pt>
                <c:pt idx="8">
                  <c:v>33.274999999999999</c:v>
                </c:pt>
                <c:pt idx="9">
                  <c:v>33.313000000000002</c:v>
                </c:pt>
                <c:pt idx="10">
                  <c:v>33.359000000000002</c:v>
                </c:pt>
                <c:pt idx="11">
                  <c:v>33.264000000000003</c:v>
                </c:pt>
                <c:pt idx="12">
                  <c:v>33.404000000000003</c:v>
                </c:pt>
                <c:pt idx="13">
                  <c:v>33.32</c:v>
                </c:pt>
                <c:pt idx="14">
                  <c:v>33.21</c:v>
                </c:pt>
                <c:pt idx="15">
                  <c:v>33.198</c:v>
                </c:pt>
                <c:pt idx="16">
                  <c:v>33.161000000000001</c:v>
                </c:pt>
                <c:pt idx="17">
                  <c:v>33.206000000000003</c:v>
                </c:pt>
              </c:numCache>
            </c:numRef>
          </c:val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1">
                  <c:v>32.69</c:v>
                </c:pt>
                <c:pt idx="2">
                  <c:v>33.229999999999997</c:v>
                </c:pt>
                <c:pt idx="3">
                  <c:v>33.520000000000003</c:v>
                </c:pt>
                <c:pt idx="4">
                  <c:v>33.43</c:v>
                </c:pt>
                <c:pt idx="5">
                  <c:v>32.909999999999997</c:v>
                </c:pt>
                <c:pt idx="6">
                  <c:v>32.590000000000003</c:v>
                </c:pt>
                <c:pt idx="7">
                  <c:v>32.56</c:v>
                </c:pt>
                <c:pt idx="8">
                  <c:v>32.729999999999997</c:v>
                </c:pt>
                <c:pt idx="9">
                  <c:v>32.869999999999997</c:v>
                </c:pt>
                <c:pt idx="10">
                  <c:v>32.92</c:v>
                </c:pt>
                <c:pt idx="11">
                  <c:v>32.97</c:v>
                </c:pt>
                <c:pt idx="12">
                  <c:v>32.64</c:v>
                </c:pt>
                <c:pt idx="13">
                  <c:v>32.520000000000003</c:v>
                </c:pt>
                <c:pt idx="14">
                  <c:v>32.74</c:v>
                </c:pt>
                <c:pt idx="15">
                  <c:v>32.89</c:v>
                </c:pt>
                <c:pt idx="16">
                  <c:v>32.78</c:v>
                </c:pt>
              </c:numCache>
            </c:numRef>
          </c:val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32.312903225806451</c:v>
                </c:pt>
                <c:pt idx="2">
                  <c:v>32.463636363636368</c:v>
                </c:pt>
                <c:pt idx="3">
                  <c:v>32.154999999999994</c:v>
                </c:pt>
                <c:pt idx="4">
                  <c:v>32.185714285714297</c:v>
                </c:pt>
                <c:pt idx="5">
                  <c:v>32.45882352941176</c:v>
                </c:pt>
                <c:pt idx="6">
                  <c:v>32.263636363636358</c:v>
                </c:pt>
                <c:pt idx="7">
                  <c:v>32.086363636363636</c:v>
                </c:pt>
                <c:pt idx="8">
                  <c:v>31.961904761904758</c:v>
                </c:pt>
                <c:pt idx="9">
                  <c:v>31.93</c:v>
                </c:pt>
                <c:pt idx="10">
                  <c:v>31.85</c:v>
                </c:pt>
                <c:pt idx="11">
                  <c:v>32.347058823529409</c:v>
                </c:pt>
                <c:pt idx="12">
                  <c:v>32.278947368421051</c:v>
                </c:pt>
                <c:pt idx="13">
                  <c:v>32.294444444444444</c:v>
                </c:pt>
              </c:numCache>
            </c:numRef>
          </c:val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BUN!$L$3:$L$20</c:f>
              <c:numCache>
                <c:formatCode>0</c:formatCode>
                <c:ptCount val="18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</c:numCache>
            </c:numRef>
          </c:val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32.739750000000001</c:v>
                </c:pt>
                <c:pt idx="1">
                  <c:v>32.787106907974817</c:v>
                </c:pt>
                <c:pt idx="2">
                  <c:v>32.923552646335153</c:v>
                </c:pt>
                <c:pt idx="3">
                  <c:v>32.917236223820119</c:v>
                </c:pt>
                <c:pt idx="4">
                  <c:v>32.910496681096689</c:v>
                </c:pt>
                <c:pt idx="5">
                  <c:v>32.867911778941178</c:v>
                </c:pt>
                <c:pt idx="6">
                  <c:v>32.822573205741627</c:v>
                </c:pt>
                <c:pt idx="7">
                  <c:v>32.806657497400259</c:v>
                </c:pt>
                <c:pt idx="8">
                  <c:v>32.852961746031745</c:v>
                </c:pt>
                <c:pt idx="9">
                  <c:v>32.849344393939397</c:v>
                </c:pt>
                <c:pt idx="10">
                  <c:v>32.801249228184098</c:v>
                </c:pt>
                <c:pt idx="11">
                  <c:v>32.798594838291635</c:v>
                </c:pt>
                <c:pt idx="12">
                  <c:v>32.818387236842099</c:v>
                </c:pt>
                <c:pt idx="13">
                  <c:v>32.820053564491062</c:v>
                </c:pt>
                <c:pt idx="14">
                  <c:v>33.019797987836441</c:v>
                </c:pt>
                <c:pt idx="15">
                  <c:v>33.105353422619054</c:v>
                </c:pt>
                <c:pt idx="16">
                  <c:v>33.106154334700385</c:v>
                </c:pt>
                <c:pt idx="17">
                  <c:v>33.161126984126987</c:v>
                </c:pt>
              </c:numCache>
            </c:numRef>
          </c:val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1.5810000000000031</c:v>
                </c:pt>
                <c:pt idx="1">
                  <c:v>1.4500000000000028</c:v>
                </c:pt>
                <c:pt idx="2">
                  <c:v>1.6504499999999993</c:v>
                </c:pt>
                <c:pt idx="3">
                  <c:v>1.6450000000000031</c:v>
                </c:pt>
                <c:pt idx="4">
                  <c:v>1.9601818181818302</c:v>
                </c:pt>
                <c:pt idx="5">
                  <c:v>1.1000000000000014</c:v>
                </c:pt>
                <c:pt idx="6">
                  <c:v>1.6389999999999958</c:v>
                </c:pt>
                <c:pt idx="7">
                  <c:v>1.913636363636364</c:v>
                </c:pt>
                <c:pt idx="8">
                  <c:v>2.1380952380952429</c:v>
                </c:pt>
                <c:pt idx="9">
                  <c:v>1.6700000000000017</c:v>
                </c:pt>
                <c:pt idx="10">
                  <c:v>1.5090000000000003</c:v>
                </c:pt>
                <c:pt idx="11">
                  <c:v>1.3221034482758647</c:v>
                </c:pt>
                <c:pt idx="12">
                  <c:v>1.4150000000000027</c:v>
                </c:pt>
                <c:pt idx="13">
                  <c:v>1.213000000000001</c:v>
                </c:pt>
                <c:pt idx="14">
                  <c:v>0.51178571428572184</c:v>
                </c:pt>
                <c:pt idx="15">
                  <c:v>0.91425000000000978</c:v>
                </c:pt>
                <c:pt idx="16">
                  <c:v>1.117272727272713</c:v>
                </c:pt>
                <c:pt idx="17">
                  <c:v>0.922619047619051</c:v>
                </c:pt>
              </c:numCache>
            </c:numRef>
          </c:val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</c:numCache>
            </c:numRef>
          </c:val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</c:numCache>
            </c:numRef>
          </c:val>
        </c:ser>
        <c:marker val="1"/>
        <c:axId val="117181824"/>
        <c:axId val="117188096"/>
      </c:lineChart>
      <c:catAx>
        <c:axId val="1171818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188096"/>
        <c:crosses val="autoZero"/>
        <c:lblAlgn val="ctr"/>
        <c:lblOffset val="100"/>
        <c:tickLblSkip val="1"/>
        <c:tickMarkSkip val="1"/>
      </c:catAx>
      <c:valAx>
        <c:axId val="117188096"/>
        <c:scaling>
          <c:orientation val="minMax"/>
          <c:max val="37"/>
          <c:min val="2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7181824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2.9492592592592586</c:v>
                </c:pt>
                <c:pt idx="2">
                  <c:v>2.9292592592592599</c:v>
                </c:pt>
                <c:pt idx="3">
                  <c:v>2.9377777777777787</c:v>
                </c:pt>
                <c:pt idx="4">
                  <c:v>2.9414814814814827</c:v>
                </c:pt>
                <c:pt idx="5">
                  <c:v>2.9503125000000003</c:v>
                </c:pt>
                <c:pt idx="6">
                  <c:v>2.9500000000000006</c:v>
                </c:pt>
                <c:pt idx="7">
                  <c:v>2.95</c:v>
                </c:pt>
                <c:pt idx="8">
                  <c:v>2.9490625000000001</c:v>
                </c:pt>
                <c:pt idx="9">
                  <c:v>2.9399999999999995</c:v>
                </c:pt>
                <c:pt idx="10">
                  <c:v>2.9396875000000007</c:v>
                </c:pt>
                <c:pt idx="11">
                  <c:v>2.9353125000000015</c:v>
                </c:pt>
                <c:pt idx="12">
                  <c:v>2.9368750000000006</c:v>
                </c:pt>
                <c:pt idx="13">
                  <c:v>2.9296875000000009</c:v>
                </c:pt>
                <c:pt idx="14">
                  <c:v>2.9384374999999996</c:v>
                </c:pt>
                <c:pt idx="15">
                  <c:v>2.9634374999999999</c:v>
                </c:pt>
                <c:pt idx="16">
                  <c:v>2.9628124999999996</c:v>
                </c:pt>
              </c:numCache>
            </c:numRef>
          </c:val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2.8826181818181813</c:v>
                </c:pt>
                <c:pt idx="2">
                  <c:v>2.8806850000000002</c:v>
                </c:pt>
                <c:pt idx="3">
                  <c:v>2.8710499999999999</c:v>
                </c:pt>
                <c:pt idx="4">
                  <c:v>2.8741318181818185</c:v>
                </c:pt>
                <c:pt idx="5">
                  <c:v>2.8669149999999997</c:v>
                </c:pt>
                <c:pt idx="6">
                  <c:v>2.8659136363636359</c:v>
                </c:pt>
                <c:pt idx="7">
                  <c:v>2.8704789473684209</c:v>
                </c:pt>
                <c:pt idx="8">
                  <c:v>2.8973800000000005</c:v>
                </c:pt>
                <c:pt idx="9">
                  <c:v>2.9063300000000001</c:v>
                </c:pt>
                <c:pt idx="10">
                  <c:v>2.9055809523809524</c:v>
                </c:pt>
                <c:pt idx="11">
                  <c:v>2.8847500000000004</c:v>
                </c:pt>
                <c:pt idx="12">
                  <c:v>2.8974000000000002</c:v>
                </c:pt>
                <c:pt idx="13">
                  <c:v>2.9038181818181821</c:v>
                </c:pt>
                <c:pt idx="14">
                  <c:v>2.9008499999999997</c:v>
                </c:pt>
                <c:pt idx="15">
                  <c:v>2.8848500000000001</c:v>
                </c:pt>
                <c:pt idx="16">
                  <c:v>2.9568181818181816</c:v>
                </c:pt>
                <c:pt idx="17">
                  <c:v>2.9518095238095241</c:v>
                </c:pt>
              </c:numCache>
            </c:numRef>
          </c:val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2.8849999999999998</c:v>
                </c:pt>
                <c:pt idx="1">
                  <c:v>2.8730000000000002</c:v>
                </c:pt>
                <c:pt idx="2">
                  <c:v>2.8936999999999999</c:v>
                </c:pt>
                <c:pt idx="3">
                  <c:v>2.9013</c:v>
                </c:pt>
                <c:pt idx="4">
                  <c:v>2.8965999999999998</c:v>
                </c:pt>
                <c:pt idx="5">
                  <c:v>2.8940000000000001</c:v>
                </c:pt>
                <c:pt idx="6">
                  <c:v>2.8980000000000001</c:v>
                </c:pt>
                <c:pt idx="7">
                  <c:v>2.891</c:v>
                </c:pt>
                <c:pt idx="8">
                  <c:v>2.8954</c:v>
                </c:pt>
                <c:pt idx="9">
                  <c:v>2.8978000000000002</c:v>
                </c:pt>
                <c:pt idx="10">
                  <c:v>2.8853</c:v>
                </c:pt>
                <c:pt idx="11">
                  <c:v>2.8828999999999998</c:v>
                </c:pt>
                <c:pt idx="12">
                  <c:v>2.8874</c:v>
                </c:pt>
                <c:pt idx="13">
                  <c:v>2.903</c:v>
                </c:pt>
              </c:numCache>
            </c:numRef>
          </c:val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2.95</c:v>
                </c:pt>
                <c:pt idx="1">
                  <c:v>2.94</c:v>
                </c:pt>
                <c:pt idx="2">
                  <c:v>2.94</c:v>
                </c:pt>
                <c:pt idx="3">
                  <c:v>2.93</c:v>
                </c:pt>
                <c:pt idx="4">
                  <c:v>2.95</c:v>
                </c:pt>
                <c:pt idx="5">
                  <c:v>2.95</c:v>
                </c:pt>
                <c:pt idx="6">
                  <c:v>2.96</c:v>
                </c:pt>
                <c:pt idx="7">
                  <c:v>2.96</c:v>
                </c:pt>
                <c:pt idx="8">
                  <c:v>2.95</c:v>
                </c:pt>
                <c:pt idx="9">
                  <c:v>2.96</c:v>
                </c:pt>
                <c:pt idx="10">
                  <c:v>2.96</c:v>
                </c:pt>
                <c:pt idx="11">
                  <c:v>2.96</c:v>
                </c:pt>
                <c:pt idx="12">
                  <c:v>2.98</c:v>
                </c:pt>
                <c:pt idx="13">
                  <c:v>2.97</c:v>
                </c:pt>
                <c:pt idx="14">
                  <c:v>2.98</c:v>
                </c:pt>
                <c:pt idx="15">
                  <c:v>2.96</c:v>
                </c:pt>
                <c:pt idx="16">
                  <c:v>2.97</c:v>
                </c:pt>
              </c:numCache>
            </c:numRef>
          </c:val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2.8995862068965517</c:v>
                </c:pt>
                <c:pt idx="2">
                  <c:v>2.8897031249999992</c:v>
                </c:pt>
                <c:pt idx="3">
                  <c:v>2.8964067796610169</c:v>
                </c:pt>
                <c:pt idx="4">
                  <c:v>2.893469696969698</c:v>
                </c:pt>
                <c:pt idx="5">
                  <c:v>2.8920819670000002</c:v>
                </c:pt>
                <c:pt idx="6">
                  <c:v>2.8890312499999991</c:v>
                </c:pt>
                <c:pt idx="7">
                  <c:v>2.8823846153846167</c:v>
                </c:pt>
                <c:pt idx="8">
                  <c:v>2.8770166666666666</c:v>
                </c:pt>
                <c:pt idx="9">
                  <c:v>2.892850000000001</c:v>
                </c:pt>
                <c:pt idx="10">
                  <c:v>2.895017543859649</c:v>
                </c:pt>
                <c:pt idx="11">
                  <c:v>2.9082413793103443</c:v>
                </c:pt>
                <c:pt idx="12">
                  <c:v>2.9056333333333337</c:v>
                </c:pt>
                <c:pt idx="13">
                  <c:v>2.9120781250000003</c:v>
                </c:pt>
                <c:pt idx="14">
                  <c:v>2.9191228070175437</c:v>
                </c:pt>
                <c:pt idx="15">
                  <c:v>2.9082711864406789</c:v>
                </c:pt>
                <c:pt idx="16">
                  <c:v>2.9004210526315797</c:v>
                </c:pt>
              </c:numCache>
            </c:numRef>
          </c:val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2.9448717948717946</c:v>
                </c:pt>
                <c:pt idx="1">
                  <c:v>2.9491999999999994</c:v>
                </c:pt>
                <c:pt idx="2">
                  <c:v>2.9398999999999997</c:v>
                </c:pt>
                <c:pt idx="3">
                  <c:v>2.9441927083333335</c:v>
                </c:pt>
                <c:pt idx="4">
                  <c:v>2.9382978723404247</c:v>
                </c:pt>
                <c:pt idx="5">
                  <c:v>2.9097058823529411</c:v>
                </c:pt>
                <c:pt idx="6">
                  <c:v>2.8824999999999998</c:v>
                </c:pt>
                <c:pt idx="7">
                  <c:v>2.8841060606060602</c:v>
                </c:pt>
                <c:pt idx="8">
                  <c:v>2.8914999999999993</c:v>
                </c:pt>
                <c:pt idx="9">
                  <c:v>2.8934920634920638</c:v>
                </c:pt>
                <c:pt idx="10">
                  <c:v>2.8980652173913044</c:v>
                </c:pt>
                <c:pt idx="11">
                  <c:v>2.9074666666666671</c:v>
                </c:pt>
                <c:pt idx="12">
                  <c:v>2.902118055555555</c:v>
                </c:pt>
                <c:pt idx="13">
                  <c:v>2.8903273809523808</c:v>
                </c:pt>
                <c:pt idx="14">
                  <c:v>2.9015579710144919</c:v>
                </c:pt>
                <c:pt idx="15">
                  <c:v>2.9038095238095241</c:v>
                </c:pt>
              </c:numCache>
            </c:numRef>
          </c:val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2.875</c:v>
                </c:pt>
                <c:pt idx="2">
                  <c:v>2.887</c:v>
                </c:pt>
                <c:pt idx="3">
                  <c:v>2.9</c:v>
                </c:pt>
                <c:pt idx="4">
                  <c:v>2.9780000000000002</c:v>
                </c:pt>
                <c:pt idx="5">
                  <c:v>2.9980000000000002</c:v>
                </c:pt>
                <c:pt idx="6">
                  <c:v>2.9649999999999999</c:v>
                </c:pt>
                <c:pt idx="7">
                  <c:v>2.948</c:v>
                </c:pt>
                <c:pt idx="8">
                  <c:v>2.9620000000000002</c:v>
                </c:pt>
                <c:pt idx="9">
                  <c:v>2.9550000000000001</c:v>
                </c:pt>
                <c:pt idx="10">
                  <c:v>2.96</c:v>
                </c:pt>
                <c:pt idx="11">
                  <c:v>2.9670000000000001</c:v>
                </c:pt>
                <c:pt idx="12">
                  <c:v>2.9630000000000001</c:v>
                </c:pt>
                <c:pt idx="13">
                  <c:v>2.9510000000000001</c:v>
                </c:pt>
                <c:pt idx="14">
                  <c:v>2.95</c:v>
                </c:pt>
                <c:pt idx="15">
                  <c:v>2.9750000000000001</c:v>
                </c:pt>
                <c:pt idx="16">
                  <c:v>2.9750000000000001</c:v>
                </c:pt>
                <c:pt idx="17">
                  <c:v>2.9649999999999999</c:v>
                </c:pt>
              </c:numCache>
            </c:numRef>
          </c:val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2.9350000000000001</c:v>
                </c:pt>
                <c:pt idx="1">
                  <c:v>2.9220000000000002</c:v>
                </c:pt>
                <c:pt idx="2">
                  <c:v>2.9119999999999999</c:v>
                </c:pt>
                <c:pt idx="3">
                  <c:v>2.9159999999999999</c:v>
                </c:pt>
                <c:pt idx="4">
                  <c:v>2.9129999999999998</c:v>
                </c:pt>
                <c:pt idx="5">
                  <c:v>2.907</c:v>
                </c:pt>
                <c:pt idx="6">
                  <c:v>2.8919999999999999</c:v>
                </c:pt>
                <c:pt idx="7">
                  <c:v>2.9140000000000001</c:v>
                </c:pt>
                <c:pt idx="8">
                  <c:v>2.9390000000000001</c:v>
                </c:pt>
                <c:pt idx="9">
                  <c:v>2.923</c:v>
                </c:pt>
                <c:pt idx="10">
                  <c:v>2.907</c:v>
                </c:pt>
                <c:pt idx="11">
                  <c:v>2.9009999999999998</c:v>
                </c:pt>
                <c:pt idx="12">
                  <c:v>2.9089999999999998</c:v>
                </c:pt>
                <c:pt idx="13">
                  <c:v>2.89</c:v>
                </c:pt>
                <c:pt idx="14">
                  <c:v>2.8980000000000001</c:v>
                </c:pt>
                <c:pt idx="15">
                  <c:v>2.8929999999999998</c:v>
                </c:pt>
                <c:pt idx="16">
                  <c:v>2.8879999999999999</c:v>
                </c:pt>
                <c:pt idx="17">
                  <c:v>2.8839999999999999</c:v>
                </c:pt>
              </c:numCache>
            </c:numRef>
          </c:val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2.98</c:v>
                </c:pt>
                <c:pt idx="2">
                  <c:v>2.96</c:v>
                </c:pt>
                <c:pt idx="3">
                  <c:v>3.02</c:v>
                </c:pt>
                <c:pt idx="4">
                  <c:v>3</c:v>
                </c:pt>
                <c:pt idx="5">
                  <c:v>2.97</c:v>
                </c:pt>
                <c:pt idx="6">
                  <c:v>2.98</c:v>
                </c:pt>
                <c:pt idx="7">
                  <c:v>2.98</c:v>
                </c:pt>
                <c:pt idx="8">
                  <c:v>2.97</c:v>
                </c:pt>
                <c:pt idx="9">
                  <c:v>2.89</c:v>
                </c:pt>
                <c:pt idx="10">
                  <c:v>2.95</c:v>
                </c:pt>
                <c:pt idx="11">
                  <c:v>2.96</c:v>
                </c:pt>
                <c:pt idx="12">
                  <c:v>2.99</c:v>
                </c:pt>
                <c:pt idx="13">
                  <c:v>2.98</c:v>
                </c:pt>
                <c:pt idx="14">
                  <c:v>2.95</c:v>
                </c:pt>
                <c:pt idx="15">
                  <c:v>2.96</c:v>
                </c:pt>
                <c:pt idx="16">
                  <c:v>2.97</c:v>
                </c:pt>
              </c:numCache>
            </c:numRef>
          </c:val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2.887666666666667</c:v>
                </c:pt>
                <c:pt idx="2">
                  <c:v>2.9004545454545454</c:v>
                </c:pt>
                <c:pt idx="3">
                  <c:v>2.9004999999999996</c:v>
                </c:pt>
                <c:pt idx="4">
                  <c:v>2.8971428571428568</c:v>
                </c:pt>
                <c:pt idx="5">
                  <c:v>2.908235294117647</c:v>
                </c:pt>
                <c:pt idx="6">
                  <c:v>2.9331818181818181</c:v>
                </c:pt>
                <c:pt idx="7">
                  <c:v>2.9309523809523812</c:v>
                </c:pt>
                <c:pt idx="8">
                  <c:v>2.9319047619047618</c:v>
                </c:pt>
                <c:pt idx="9">
                  <c:v>2.9379999999999997</c:v>
                </c:pt>
                <c:pt idx="10">
                  <c:v>2.9450000000000003</c:v>
                </c:pt>
                <c:pt idx="11">
                  <c:v>2.9505882352941177</c:v>
                </c:pt>
                <c:pt idx="12">
                  <c:v>2.9473684210526319</c:v>
                </c:pt>
                <c:pt idx="13">
                  <c:v>2.9516666666666667</c:v>
                </c:pt>
              </c:numCache>
            </c:numRef>
          </c:val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2.94</c:v>
                </c:pt>
                <c:pt idx="1">
                  <c:v>2.94</c:v>
                </c:pt>
                <c:pt idx="2">
                  <c:v>2.94</c:v>
                </c:pt>
                <c:pt idx="3">
                  <c:v>2.94</c:v>
                </c:pt>
                <c:pt idx="4">
                  <c:v>2.94</c:v>
                </c:pt>
                <c:pt idx="5">
                  <c:v>2.94</c:v>
                </c:pt>
                <c:pt idx="6">
                  <c:v>2.94</c:v>
                </c:pt>
                <c:pt idx="7">
                  <c:v>2.94</c:v>
                </c:pt>
                <c:pt idx="8">
                  <c:v>2.94</c:v>
                </c:pt>
                <c:pt idx="9">
                  <c:v>2.94</c:v>
                </c:pt>
                <c:pt idx="10">
                  <c:v>2.94</c:v>
                </c:pt>
                <c:pt idx="11">
                  <c:v>2.94</c:v>
                </c:pt>
                <c:pt idx="12">
                  <c:v>2.94</c:v>
                </c:pt>
                <c:pt idx="13">
                  <c:v>2.94</c:v>
                </c:pt>
                <c:pt idx="14">
                  <c:v>2.94</c:v>
                </c:pt>
                <c:pt idx="15">
                  <c:v>2.94</c:v>
                </c:pt>
                <c:pt idx="16">
                  <c:v>2.94</c:v>
                </c:pt>
                <c:pt idx="17">
                  <c:v>2.94</c:v>
                </c:pt>
              </c:numCache>
            </c:numRef>
          </c:val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2.9287179487179489</c:v>
                </c:pt>
                <c:pt idx="1">
                  <c:v>2.9158330314640657</c:v>
                </c:pt>
                <c:pt idx="2">
                  <c:v>2.9132701929713805</c:v>
                </c:pt>
                <c:pt idx="3">
                  <c:v>2.9217227265772125</c:v>
                </c:pt>
                <c:pt idx="4">
                  <c:v>2.928212372611628</c:v>
                </c:pt>
                <c:pt idx="5">
                  <c:v>2.924625064347059</c:v>
                </c:pt>
                <c:pt idx="6">
                  <c:v>2.9215626704545454</c:v>
                </c:pt>
                <c:pt idx="7">
                  <c:v>2.9210922004311479</c:v>
                </c:pt>
                <c:pt idx="8">
                  <c:v>2.9263263928571428</c:v>
                </c:pt>
                <c:pt idx="9">
                  <c:v>2.9196472063492065</c:v>
                </c:pt>
                <c:pt idx="10">
                  <c:v>2.9245651213631909</c:v>
                </c:pt>
                <c:pt idx="11">
                  <c:v>2.9257258781271132</c:v>
                </c:pt>
                <c:pt idx="12">
                  <c:v>2.9318794809941524</c:v>
                </c:pt>
                <c:pt idx="13">
                  <c:v>2.9281577854437235</c:v>
                </c:pt>
                <c:pt idx="14">
                  <c:v>2.9297460347540043</c:v>
                </c:pt>
                <c:pt idx="15">
                  <c:v>2.9310460262812756</c:v>
                </c:pt>
                <c:pt idx="16">
                  <c:v>2.9461502477785371</c:v>
                </c:pt>
                <c:pt idx="17">
                  <c:v>2.9336031746031748</c:v>
                </c:pt>
              </c:numCache>
            </c:numRef>
          </c:val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6.5000000000000391E-2</c:v>
                </c:pt>
                <c:pt idx="1">
                  <c:v>0.10699999999999976</c:v>
                </c:pt>
                <c:pt idx="2">
                  <c:v>7.9314999999999802E-2</c:v>
                </c:pt>
                <c:pt idx="3">
                  <c:v>0.14895000000000014</c:v>
                </c:pt>
                <c:pt idx="4">
                  <c:v>0.12586818181818149</c:v>
                </c:pt>
                <c:pt idx="5">
                  <c:v>0.13108500000000056</c:v>
                </c:pt>
                <c:pt idx="6">
                  <c:v>0.11408636363636404</c:v>
                </c:pt>
                <c:pt idx="7">
                  <c:v>0.10952105263157907</c:v>
                </c:pt>
                <c:pt idx="8">
                  <c:v>9.298333333333364E-2</c:v>
                </c:pt>
                <c:pt idx="9">
                  <c:v>6.999999999999984E-2</c:v>
                </c:pt>
                <c:pt idx="10">
                  <c:v>7.4699999999999989E-2</c:v>
                </c:pt>
                <c:pt idx="11">
                  <c:v>8.4100000000000286E-2</c:v>
                </c:pt>
                <c:pt idx="12">
                  <c:v>0.10260000000000025</c:v>
                </c:pt>
                <c:pt idx="13">
                  <c:v>8.9999999999999858E-2</c:v>
                </c:pt>
                <c:pt idx="14">
                  <c:v>8.1999999999999851E-2</c:v>
                </c:pt>
                <c:pt idx="15">
                  <c:v>9.0149999999999952E-2</c:v>
                </c:pt>
                <c:pt idx="16">
                  <c:v>8.7000000000000188E-2</c:v>
                </c:pt>
                <c:pt idx="17">
                  <c:v>8.0999999999999961E-2</c:v>
                </c:pt>
              </c:numCache>
            </c:numRef>
          </c:val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2.74</c:v>
                </c:pt>
                <c:pt idx="1">
                  <c:v>2.74</c:v>
                </c:pt>
                <c:pt idx="2">
                  <c:v>2.74</c:v>
                </c:pt>
                <c:pt idx="3">
                  <c:v>2.74</c:v>
                </c:pt>
                <c:pt idx="4">
                  <c:v>2.74</c:v>
                </c:pt>
                <c:pt idx="5">
                  <c:v>2.74</c:v>
                </c:pt>
                <c:pt idx="6">
                  <c:v>2.74</c:v>
                </c:pt>
                <c:pt idx="7">
                  <c:v>2.74</c:v>
                </c:pt>
                <c:pt idx="8">
                  <c:v>2.74</c:v>
                </c:pt>
                <c:pt idx="9">
                  <c:v>2.74</c:v>
                </c:pt>
                <c:pt idx="10">
                  <c:v>2.74</c:v>
                </c:pt>
                <c:pt idx="11">
                  <c:v>2.74</c:v>
                </c:pt>
                <c:pt idx="12">
                  <c:v>2.74</c:v>
                </c:pt>
                <c:pt idx="13">
                  <c:v>2.74</c:v>
                </c:pt>
                <c:pt idx="14">
                  <c:v>2.74</c:v>
                </c:pt>
                <c:pt idx="15">
                  <c:v>2.74</c:v>
                </c:pt>
                <c:pt idx="16">
                  <c:v>2.74</c:v>
                </c:pt>
                <c:pt idx="17">
                  <c:v>2.74</c:v>
                </c:pt>
              </c:numCache>
            </c:numRef>
          </c:val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3.14</c:v>
                </c:pt>
                <c:pt idx="1">
                  <c:v>3.14</c:v>
                </c:pt>
                <c:pt idx="2">
                  <c:v>3.14</c:v>
                </c:pt>
                <c:pt idx="3">
                  <c:v>3.14</c:v>
                </c:pt>
                <c:pt idx="4">
                  <c:v>3.14</c:v>
                </c:pt>
                <c:pt idx="5">
                  <c:v>3.14</c:v>
                </c:pt>
                <c:pt idx="6">
                  <c:v>3.14</c:v>
                </c:pt>
                <c:pt idx="7">
                  <c:v>3.14</c:v>
                </c:pt>
                <c:pt idx="8">
                  <c:v>3.14</c:v>
                </c:pt>
                <c:pt idx="9">
                  <c:v>3.14</c:v>
                </c:pt>
                <c:pt idx="10">
                  <c:v>3.14</c:v>
                </c:pt>
                <c:pt idx="11">
                  <c:v>3.14</c:v>
                </c:pt>
                <c:pt idx="12">
                  <c:v>3.14</c:v>
                </c:pt>
                <c:pt idx="13">
                  <c:v>3.14</c:v>
                </c:pt>
                <c:pt idx="14">
                  <c:v>3.14</c:v>
                </c:pt>
                <c:pt idx="15">
                  <c:v>3.14</c:v>
                </c:pt>
                <c:pt idx="16">
                  <c:v>3.14</c:v>
                </c:pt>
                <c:pt idx="17">
                  <c:v>3.14</c:v>
                </c:pt>
              </c:numCache>
            </c:numRef>
          </c:val>
        </c:ser>
        <c:marker val="1"/>
        <c:axId val="42960000"/>
        <c:axId val="42961920"/>
      </c:lineChart>
      <c:catAx>
        <c:axId val="429600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1920"/>
        <c:crosses val="autoZero"/>
        <c:lblAlgn val="ctr"/>
        <c:lblOffset val="100"/>
        <c:tickLblSkip val="1"/>
        <c:tickMarkSkip val="1"/>
      </c:catAx>
      <c:valAx>
        <c:axId val="42961920"/>
        <c:scaling>
          <c:orientation val="minMax"/>
          <c:max val="3.34"/>
          <c:min val="2.5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4296000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33728118693983"/>
          <c:y val="0.14617954224253438"/>
          <c:w val="0.16966595084705421"/>
          <c:h val="0.837210506029403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77.81481481481481</c:v>
                </c:pt>
                <c:pt idx="2">
                  <c:v>77.777777777777771</c:v>
                </c:pt>
                <c:pt idx="3">
                  <c:v>77.629629629629633</c:v>
                </c:pt>
                <c:pt idx="4">
                  <c:v>77.925925925925924</c:v>
                </c:pt>
                <c:pt idx="5">
                  <c:v>77.96875</c:v>
                </c:pt>
                <c:pt idx="6">
                  <c:v>77.25</c:v>
                </c:pt>
                <c:pt idx="7">
                  <c:v>77.25</c:v>
                </c:pt>
                <c:pt idx="8">
                  <c:v>77.90625</c:v>
                </c:pt>
                <c:pt idx="9">
                  <c:v>77.90625</c:v>
                </c:pt>
                <c:pt idx="10">
                  <c:v>77.5</c:v>
                </c:pt>
                <c:pt idx="11">
                  <c:v>77.5</c:v>
                </c:pt>
                <c:pt idx="12">
                  <c:v>77.6875</c:v>
                </c:pt>
                <c:pt idx="13">
                  <c:v>77.9375</c:v>
                </c:pt>
                <c:pt idx="14">
                  <c:v>78.03125</c:v>
                </c:pt>
                <c:pt idx="15">
                  <c:v>77.9375</c:v>
                </c:pt>
                <c:pt idx="16">
                  <c:v>77.34375</c:v>
                </c:pt>
              </c:numCache>
            </c:numRef>
          </c:val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78.348636363636373</c:v>
                </c:pt>
                <c:pt idx="2">
                  <c:v>78.344000000000008</c:v>
                </c:pt>
                <c:pt idx="3">
                  <c:v>78.208333333333329</c:v>
                </c:pt>
                <c:pt idx="4">
                  <c:v>79.0268181818182</c:v>
                </c:pt>
                <c:pt idx="5">
                  <c:v>79.292500000000004</c:v>
                </c:pt>
                <c:pt idx="6">
                  <c:v>79.067272727272723</c:v>
                </c:pt>
                <c:pt idx="7">
                  <c:v>79.251052631578943</c:v>
                </c:pt>
                <c:pt idx="8">
                  <c:v>78.972000000000008</c:v>
                </c:pt>
                <c:pt idx="9">
                  <c:v>79.1935</c:v>
                </c:pt>
                <c:pt idx="10">
                  <c:v>79.229857142857128</c:v>
                </c:pt>
                <c:pt idx="11">
                  <c:v>79.260000000000005</c:v>
                </c:pt>
                <c:pt idx="12">
                  <c:v>78.80080000000001</c:v>
                </c:pt>
                <c:pt idx="13">
                  <c:v>78.615863636363642</c:v>
                </c:pt>
                <c:pt idx="14">
                  <c:v>78.499150000000014</c:v>
                </c:pt>
                <c:pt idx="15">
                  <c:v>78.7</c:v>
                </c:pt>
                <c:pt idx="16">
                  <c:v>79.166681818181814</c:v>
                </c:pt>
                <c:pt idx="17">
                  <c:v>79.396809523809523</c:v>
                </c:pt>
              </c:numCache>
            </c:numRef>
          </c:val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0">
                  <c:v>77.349999999999994</c:v>
                </c:pt>
                <c:pt idx="1">
                  <c:v>77.180000000000007</c:v>
                </c:pt>
                <c:pt idx="2">
                  <c:v>76.88</c:v>
                </c:pt>
                <c:pt idx="3">
                  <c:v>77.13</c:v>
                </c:pt>
                <c:pt idx="4">
                  <c:v>77.52</c:v>
                </c:pt>
                <c:pt idx="5">
                  <c:v>77.03</c:v>
                </c:pt>
                <c:pt idx="6">
                  <c:v>77.319999999999993</c:v>
                </c:pt>
                <c:pt idx="7">
                  <c:v>77.150000000000006</c:v>
                </c:pt>
                <c:pt idx="8">
                  <c:v>77.099999999999994</c:v>
                </c:pt>
                <c:pt idx="9">
                  <c:v>77.17</c:v>
                </c:pt>
                <c:pt idx="10">
                  <c:v>77.16</c:v>
                </c:pt>
                <c:pt idx="11">
                  <c:v>77.45</c:v>
                </c:pt>
                <c:pt idx="12">
                  <c:v>77.5</c:v>
                </c:pt>
                <c:pt idx="13">
                  <c:v>77.59</c:v>
                </c:pt>
              </c:numCache>
            </c:numRef>
          </c:val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79.319999999999993</c:v>
                </c:pt>
                <c:pt idx="1">
                  <c:v>79.239999999999995</c:v>
                </c:pt>
                <c:pt idx="2">
                  <c:v>79.03</c:v>
                </c:pt>
                <c:pt idx="3">
                  <c:v>78.900000000000006</c:v>
                </c:pt>
                <c:pt idx="4">
                  <c:v>77.319999999999993</c:v>
                </c:pt>
                <c:pt idx="5">
                  <c:v>78.03</c:v>
                </c:pt>
                <c:pt idx="6">
                  <c:v>78.16</c:v>
                </c:pt>
                <c:pt idx="7">
                  <c:v>78.069999999999993</c:v>
                </c:pt>
                <c:pt idx="8">
                  <c:v>77.72</c:v>
                </c:pt>
                <c:pt idx="9">
                  <c:v>78.099999999999994</c:v>
                </c:pt>
                <c:pt idx="10">
                  <c:v>78.069999999999993</c:v>
                </c:pt>
                <c:pt idx="11">
                  <c:v>77.91</c:v>
                </c:pt>
                <c:pt idx="12">
                  <c:v>77.75</c:v>
                </c:pt>
                <c:pt idx="13">
                  <c:v>78.25</c:v>
                </c:pt>
                <c:pt idx="14">
                  <c:v>78.47</c:v>
                </c:pt>
                <c:pt idx="15">
                  <c:v>78.38</c:v>
                </c:pt>
                <c:pt idx="16">
                  <c:v>78.52</c:v>
                </c:pt>
              </c:numCache>
            </c:numRef>
          </c:val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78.255555555555574</c:v>
                </c:pt>
                <c:pt idx="2">
                  <c:v>78.48032786885247</c:v>
                </c:pt>
                <c:pt idx="3">
                  <c:v>78.305084745762699</c:v>
                </c:pt>
                <c:pt idx="4">
                  <c:v>78.359090909090895</c:v>
                </c:pt>
                <c:pt idx="5">
                  <c:v>78.418032789999998</c:v>
                </c:pt>
                <c:pt idx="6">
                  <c:v>78.601587301587315</c:v>
                </c:pt>
                <c:pt idx="7">
                  <c:v>78.071186440677977</c:v>
                </c:pt>
                <c:pt idx="8">
                  <c:v>77.71500000000006</c:v>
                </c:pt>
                <c:pt idx="9">
                  <c:v>77.969090909090895</c:v>
                </c:pt>
                <c:pt idx="10">
                  <c:v>77.962264150943383</c:v>
                </c:pt>
                <c:pt idx="11">
                  <c:v>77.3</c:v>
                </c:pt>
                <c:pt idx="12">
                  <c:v>77.864814814814807</c:v>
                </c:pt>
                <c:pt idx="13">
                  <c:v>77.619607843137274</c:v>
                </c:pt>
                <c:pt idx="14">
                  <c:v>78.099999999999994</c:v>
                </c:pt>
                <c:pt idx="15">
                  <c:v>78.096551724137953</c:v>
                </c:pt>
                <c:pt idx="16">
                  <c:v>78.149122807017548</c:v>
                </c:pt>
              </c:numCache>
            </c:numRef>
          </c:val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76.2</c:v>
                </c:pt>
                <c:pt idx="1">
                  <c:v>76.727272727272734</c:v>
                </c:pt>
                <c:pt idx="2">
                  <c:v>76.676282051282058</c:v>
                </c:pt>
                <c:pt idx="3">
                  <c:v>77.1640625</c:v>
                </c:pt>
                <c:pt idx="4">
                  <c:v>77.485849056603769</c:v>
                </c:pt>
                <c:pt idx="5">
                  <c:v>77.139639639639654</c:v>
                </c:pt>
                <c:pt idx="6">
                  <c:v>76.96052631578948</c:v>
                </c:pt>
                <c:pt idx="7">
                  <c:v>76.806818181818173</c:v>
                </c:pt>
                <c:pt idx="8">
                  <c:v>76.354166666666671</c:v>
                </c:pt>
                <c:pt idx="9">
                  <c:v>76.170289855072468</c:v>
                </c:pt>
                <c:pt idx="10">
                  <c:v>76.337121212121204</c:v>
                </c:pt>
                <c:pt idx="11">
                  <c:v>76.357142857142861</c:v>
                </c:pt>
                <c:pt idx="12">
                  <c:v>76.5</c:v>
                </c:pt>
                <c:pt idx="13">
                  <c:v>76.38095238095238</c:v>
                </c:pt>
                <c:pt idx="14">
                  <c:v>76.75</c:v>
                </c:pt>
                <c:pt idx="15">
                  <c:v>76.976190476190482</c:v>
                </c:pt>
              </c:numCache>
            </c:numRef>
          </c:val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75.5</c:v>
                </c:pt>
                <c:pt idx="2">
                  <c:v>75.7</c:v>
                </c:pt>
                <c:pt idx="3">
                  <c:v>75.599999999999994</c:v>
                </c:pt>
                <c:pt idx="4">
                  <c:v>77.3</c:v>
                </c:pt>
                <c:pt idx="5">
                  <c:v>78.2</c:v>
                </c:pt>
                <c:pt idx="6">
                  <c:v>76.099999999999994</c:v>
                </c:pt>
                <c:pt idx="7">
                  <c:v>76.2</c:v>
                </c:pt>
                <c:pt idx="8">
                  <c:v>76</c:v>
                </c:pt>
                <c:pt idx="9">
                  <c:v>76.3</c:v>
                </c:pt>
                <c:pt idx="10">
                  <c:v>75.8</c:v>
                </c:pt>
                <c:pt idx="11">
                  <c:v>75.3</c:v>
                </c:pt>
                <c:pt idx="12">
                  <c:v>75.900000000000006</c:v>
                </c:pt>
                <c:pt idx="13">
                  <c:v>76.3</c:v>
                </c:pt>
                <c:pt idx="14">
                  <c:v>75.7</c:v>
                </c:pt>
                <c:pt idx="15">
                  <c:v>76.3</c:v>
                </c:pt>
                <c:pt idx="16">
                  <c:v>76.400000000000006</c:v>
                </c:pt>
                <c:pt idx="17">
                  <c:v>76.8</c:v>
                </c:pt>
              </c:numCache>
            </c:numRef>
          </c:val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0">
                  <c:v>79.167000000000002</c:v>
                </c:pt>
                <c:pt idx="1">
                  <c:v>79.41</c:v>
                </c:pt>
                <c:pt idx="2">
                  <c:v>77.875</c:v>
                </c:pt>
                <c:pt idx="3">
                  <c:v>78</c:v>
                </c:pt>
                <c:pt idx="4">
                  <c:v>78.795000000000002</c:v>
                </c:pt>
                <c:pt idx="5">
                  <c:v>79.046999999999997</c:v>
                </c:pt>
                <c:pt idx="6">
                  <c:v>78.31</c:v>
                </c:pt>
                <c:pt idx="7">
                  <c:v>79.131</c:v>
                </c:pt>
                <c:pt idx="8">
                  <c:v>77.832999999999998</c:v>
                </c:pt>
                <c:pt idx="9">
                  <c:v>77.974000000000004</c:v>
                </c:pt>
                <c:pt idx="10">
                  <c:v>77.480999999999995</c:v>
                </c:pt>
                <c:pt idx="11">
                  <c:v>77.725999999999999</c:v>
                </c:pt>
                <c:pt idx="12">
                  <c:v>77.831000000000003</c:v>
                </c:pt>
                <c:pt idx="13">
                  <c:v>77.388000000000005</c:v>
                </c:pt>
                <c:pt idx="14">
                  <c:v>76.882000000000005</c:v>
                </c:pt>
                <c:pt idx="15">
                  <c:v>77.518000000000001</c:v>
                </c:pt>
                <c:pt idx="16">
                  <c:v>77.022000000000006</c:v>
                </c:pt>
                <c:pt idx="17">
                  <c:v>77.197000000000003</c:v>
                </c:pt>
              </c:numCache>
            </c:numRef>
          </c:val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1">
                  <c:v>77.5</c:v>
                </c:pt>
                <c:pt idx="2">
                  <c:v>77.489999999999995</c:v>
                </c:pt>
                <c:pt idx="3">
                  <c:v>77.5</c:v>
                </c:pt>
                <c:pt idx="4">
                  <c:v>77.3</c:v>
                </c:pt>
                <c:pt idx="5">
                  <c:v>77.19</c:v>
                </c:pt>
                <c:pt idx="6">
                  <c:v>76.87</c:v>
                </c:pt>
                <c:pt idx="7">
                  <c:v>77.489999999999995</c:v>
                </c:pt>
                <c:pt idx="8">
                  <c:v>77.8</c:v>
                </c:pt>
                <c:pt idx="9">
                  <c:v>77.98</c:v>
                </c:pt>
                <c:pt idx="10">
                  <c:v>77.73</c:v>
                </c:pt>
                <c:pt idx="11">
                  <c:v>77.91</c:v>
                </c:pt>
                <c:pt idx="12">
                  <c:v>77.510000000000005</c:v>
                </c:pt>
                <c:pt idx="13">
                  <c:v>77.44</c:v>
                </c:pt>
                <c:pt idx="14">
                  <c:v>77.12</c:v>
                </c:pt>
                <c:pt idx="15">
                  <c:v>77.12</c:v>
                </c:pt>
                <c:pt idx="16">
                  <c:v>76.94</c:v>
                </c:pt>
              </c:numCache>
            </c:numRef>
          </c:val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78.46875</c:v>
                </c:pt>
                <c:pt idx="2">
                  <c:v>75.772727272727266</c:v>
                </c:pt>
                <c:pt idx="3">
                  <c:v>76.099999999999994</c:v>
                </c:pt>
                <c:pt idx="4">
                  <c:v>76.529411764705884</c:v>
                </c:pt>
                <c:pt idx="5">
                  <c:v>77.9375</c:v>
                </c:pt>
                <c:pt idx="6">
                  <c:v>77.590909090909093</c:v>
                </c:pt>
                <c:pt idx="7">
                  <c:v>77.5</c:v>
                </c:pt>
                <c:pt idx="8">
                  <c:v>77.333333333333329</c:v>
                </c:pt>
                <c:pt idx="9">
                  <c:v>78.150000000000006</c:v>
                </c:pt>
                <c:pt idx="10">
                  <c:v>78.375</c:v>
                </c:pt>
                <c:pt idx="11">
                  <c:v>78.117647058823536</c:v>
                </c:pt>
                <c:pt idx="12">
                  <c:v>78.21052631578948</c:v>
                </c:pt>
                <c:pt idx="13">
                  <c:v>78.5</c:v>
                </c:pt>
              </c:numCache>
            </c:numRef>
          </c:val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</c:numCache>
            </c:numRef>
          </c:val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78.009250000000009</c:v>
                </c:pt>
                <c:pt idx="1">
                  <c:v>77.844502946127946</c:v>
                </c:pt>
                <c:pt idx="2">
                  <c:v>77.402611497063944</c:v>
                </c:pt>
                <c:pt idx="3">
                  <c:v>77.453711020872575</c:v>
                </c:pt>
                <c:pt idx="4">
                  <c:v>77.756209583814453</c:v>
                </c:pt>
                <c:pt idx="5">
                  <c:v>78.025342242963958</c:v>
                </c:pt>
                <c:pt idx="6">
                  <c:v>77.623029543555873</c:v>
                </c:pt>
                <c:pt idx="7">
                  <c:v>77.692005725407512</c:v>
                </c:pt>
                <c:pt idx="8">
                  <c:v>77.473375000000004</c:v>
                </c:pt>
                <c:pt idx="9">
                  <c:v>77.691313076416321</c:v>
                </c:pt>
                <c:pt idx="10">
                  <c:v>77.564524250592171</c:v>
                </c:pt>
                <c:pt idx="11">
                  <c:v>77.483078991596628</c:v>
                </c:pt>
                <c:pt idx="12">
                  <c:v>77.555464113060424</c:v>
                </c:pt>
                <c:pt idx="13">
                  <c:v>77.602192386045346</c:v>
                </c:pt>
                <c:pt idx="14">
                  <c:v>77.444050000000004</c:v>
                </c:pt>
                <c:pt idx="15">
                  <c:v>77.628530275041058</c:v>
                </c:pt>
                <c:pt idx="16">
                  <c:v>77.648793517885608</c:v>
                </c:pt>
                <c:pt idx="17">
                  <c:v>77.797936507936512</c:v>
                </c:pt>
              </c:numCache>
            </c:numRef>
          </c:val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3.1199999999999903</c:v>
                </c:pt>
                <c:pt idx="1">
                  <c:v>3.9099999999999966</c:v>
                </c:pt>
                <c:pt idx="2">
                  <c:v>3.3299999999999983</c:v>
                </c:pt>
                <c:pt idx="3">
                  <c:v>3.3000000000000114</c:v>
                </c:pt>
                <c:pt idx="4">
                  <c:v>2.497406417112316</c:v>
                </c:pt>
                <c:pt idx="5">
                  <c:v>2.2625000000000028</c:v>
                </c:pt>
                <c:pt idx="6">
                  <c:v>2.9672727272727286</c:v>
                </c:pt>
                <c:pt idx="7">
                  <c:v>3.0510526315789406</c:v>
                </c:pt>
                <c:pt idx="8">
                  <c:v>2.9720000000000084</c:v>
                </c:pt>
                <c:pt idx="9">
                  <c:v>3.0232101449275319</c:v>
                </c:pt>
                <c:pt idx="10">
                  <c:v>3.4298571428571307</c:v>
                </c:pt>
                <c:pt idx="11">
                  <c:v>3.960000000000008</c:v>
                </c:pt>
                <c:pt idx="12">
                  <c:v>2.9008000000000038</c:v>
                </c:pt>
                <c:pt idx="13">
                  <c:v>2.3158636363636447</c:v>
                </c:pt>
                <c:pt idx="14">
                  <c:v>2.7991500000000116</c:v>
                </c:pt>
                <c:pt idx="15">
                  <c:v>2.4000000000000057</c:v>
                </c:pt>
                <c:pt idx="16">
                  <c:v>2.7666818181818087</c:v>
                </c:pt>
                <c:pt idx="17">
                  <c:v>2.5968095238095259</c:v>
                </c:pt>
              </c:numCache>
            </c:numRef>
          </c:val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</c:numCache>
            </c:numRef>
          </c:val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</c:ser>
        <c:marker val="1"/>
        <c:axId val="115677440"/>
        <c:axId val="115683712"/>
      </c:lineChart>
      <c:catAx>
        <c:axId val="1156774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5683712"/>
        <c:crosses val="autoZero"/>
        <c:lblAlgn val="ctr"/>
        <c:lblOffset val="100"/>
        <c:tickLblSkip val="1"/>
        <c:tickMarkSkip val="1"/>
      </c:catAx>
      <c:valAx>
        <c:axId val="115683712"/>
        <c:scaling>
          <c:orientation val="minMax"/>
          <c:max val="86"/>
          <c:min val="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5677440"/>
        <c:crosses val="autoZero"/>
        <c:crossBetween val="between"/>
        <c:majorUnit val="4"/>
        <c:min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6.6259259259259231</c:v>
                </c:pt>
                <c:pt idx="2">
                  <c:v>6.596296296296293</c:v>
                </c:pt>
                <c:pt idx="3">
                  <c:v>6.5888888888888868</c:v>
                </c:pt>
                <c:pt idx="4">
                  <c:v>6.5481481481481465</c:v>
                </c:pt>
                <c:pt idx="5">
                  <c:v>6.5812499999999972</c:v>
                </c:pt>
                <c:pt idx="6">
                  <c:v>6.596874999999998</c:v>
                </c:pt>
                <c:pt idx="7">
                  <c:v>6.6281249999999963</c:v>
                </c:pt>
                <c:pt idx="8">
                  <c:v>6.5812499999999972</c:v>
                </c:pt>
                <c:pt idx="9">
                  <c:v>6.5906249999999966</c:v>
                </c:pt>
                <c:pt idx="10">
                  <c:v>6.6281249999999972</c:v>
                </c:pt>
                <c:pt idx="11">
                  <c:v>6.6281249999999963</c:v>
                </c:pt>
                <c:pt idx="12">
                  <c:v>6.6096774193548349</c:v>
                </c:pt>
                <c:pt idx="13">
                  <c:v>6.5781249999999973</c:v>
                </c:pt>
                <c:pt idx="14">
                  <c:v>6.5281249999999984</c:v>
                </c:pt>
                <c:pt idx="15">
                  <c:v>6.5374999999999988</c:v>
                </c:pt>
                <c:pt idx="16">
                  <c:v>6.5093749999999995</c:v>
                </c:pt>
              </c:numCache>
            </c:numRef>
          </c:val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6.6195909090909106</c:v>
                </c:pt>
                <c:pt idx="2">
                  <c:v>6.6278500000000005</c:v>
                </c:pt>
                <c:pt idx="3">
                  <c:v>6.6489444444444432</c:v>
                </c:pt>
                <c:pt idx="4">
                  <c:v>6.6840454545454548</c:v>
                </c:pt>
                <c:pt idx="5">
                  <c:v>6.6633499999999994</c:v>
                </c:pt>
                <c:pt idx="6">
                  <c:v>6.6497727272727269</c:v>
                </c:pt>
                <c:pt idx="7">
                  <c:v>6.6485789473684225</c:v>
                </c:pt>
                <c:pt idx="8">
                  <c:v>6.6348500000000001</c:v>
                </c:pt>
                <c:pt idx="9">
                  <c:v>6.6234500000000001</c:v>
                </c:pt>
                <c:pt idx="10">
                  <c:v>6.6119523809523812</c:v>
                </c:pt>
                <c:pt idx="11">
                  <c:v>6.600200000000001</c:v>
                </c:pt>
                <c:pt idx="12">
                  <c:v>6.6252499999999994</c:v>
                </c:pt>
                <c:pt idx="13">
                  <c:v>6.6241818181818193</c:v>
                </c:pt>
                <c:pt idx="14">
                  <c:v>6.6366500000000004</c:v>
                </c:pt>
                <c:pt idx="15">
                  <c:v>6.6277500000000007</c:v>
                </c:pt>
                <c:pt idx="16">
                  <c:v>6.6302272727272706</c:v>
                </c:pt>
                <c:pt idx="17">
                  <c:v>6.6607619047619053</c:v>
                </c:pt>
              </c:numCache>
            </c:numRef>
          </c:val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0">
                  <c:v>6.6470000000000002</c:v>
                </c:pt>
                <c:pt idx="1">
                  <c:v>6.63</c:v>
                </c:pt>
                <c:pt idx="2">
                  <c:v>6.67</c:v>
                </c:pt>
                <c:pt idx="3">
                  <c:v>6.6790000000000003</c:v>
                </c:pt>
                <c:pt idx="4">
                  <c:v>6.6660000000000004</c:v>
                </c:pt>
                <c:pt idx="5">
                  <c:v>6.66</c:v>
                </c:pt>
                <c:pt idx="6">
                  <c:v>6.6550000000000002</c:v>
                </c:pt>
                <c:pt idx="7">
                  <c:v>6.6580000000000004</c:v>
                </c:pt>
                <c:pt idx="8">
                  <c:v>6.6449999999999996</c:v>
                </c:pt>
                <c:pt idx="9">
                  <c:v>6.6449999999999996</c:v>
                </c:pt>
                <c:pt idx="10">
                  <c:v>6.6219999999999999</c:v>
                </c:pt>
                <c:pt idx="11">
                  <c:v>6.6109999999999998</c:v>
                </c:pt>
                <c:pt idx="12">
                  <c:v>6.6289999999999996</c:v>
                </c:pt>
                <c:pt idx="13">
                  <c:v>6.6269999999999998</c:v>
                </c:pt>
              </c:numCache>
            </c:numRef>
          </c:val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6.51</c:v>
                </c:pt>
                <c:pt idx="1">
                  <c:v>6.51</c:v>
                </c:pt>
                <c:pt idx="2">
                  <c:v>6.5</c:v>
                </c:pt>
                <c:pt idx="3">
                  <c:v>6.49</c:v>
                </c:pt>
                <c:pt idx="4">
                  <c:v>6.51</c:v>
                </c:pt>
                <c:pt idx="5">
                  <c:v>6.53</c:v>
                </c:pt>
                <c:pt idx="6">
                  <c:v>6.52</c:v>
                </c:pt>
                <c:pt idx="7">
                  <c:v>6.53</c:v>
                </c:pt>
                <c:pt idx="8">
                  <c:v>6.48</c:v>
                </c:pt>
                <c:pt idx="9">
                  <c:v>6.47</c:v>
                </c:pt>
                <c:pt idx="10">
                  <c:v>6.5</c:v>
                </c:pt>
                <c:pt idx="11">
                  <c:v>6.48</c:v>
                </c:pt>
                <c:pt idx="12">
                  <c:v>6.49</c:v>
                </c:pt>
                <c:pt idx="13">
                  <c:v>6.5</c:v>
                </c:pt>
                <c:pt idx="14">
                  <c:v>6.5</c:v>
                </c:pt>
                <c:pt idx="15">
                  <c:v>6.49</c:v>
                </c:pt>
                <c:pt idx="16">
                  <c:v>6.51</c:v>
                </c:pt>
              </c:numCache>
            </c:numRef>
          </c:val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6.6072413793103442</c:v>
                </c:pt>
                <c:pt idx="2">
                  <c:v>6.6242187499999998</c:v>
                </c:pt>
                <c:pt idx="3">
                  <c:v>6.6225423728813526</c:v>
                </c:pt>
                <c:pt idx="4">
                  <c:v>6.6066666666666647</c:v>
                </c:pt>
                <c:pt idx="5">
                  <c:v>6.6106557380000002</c:v>
                </c:pt>
                <c:pt idx="6">
                  <c:v>6.6015384615384605</c:v>
                </c:pt>
                <c:pt idx="7">
                  <c:v>6.5676190476190497</c:v>
                </c:pt>
                <c:pt idx="8">
                  <c:v>6.5573333333333341</c:v>
                </c:pt>
                <c:pt idx="9">
                  <c:v>6.5765000000000002</c:v>
                </c:pt>
                <c:pt idx="10">
                  <c:v>6.5873684210526333</c:v>
                </c:pt>
                <c:pt idx="11">
                  <c:v>6.6020689655172413</c:v>
                </c:pt>
                <c:pt idx="12">
                  <c:v>6.5796666666666672</c:v>
                </c:pt>
                <c:pt idx="13">
                  <c:v>6.5926865671641783</c:v>
                </c:pt>
                <c:pt idx="14">
                  <c:v>6.6272413793103464</c:v>
                </c:pt>
                <c:pt idx="15">
                  <c:v>6.6237288135593229</c:v>
                </c:pt>
                <c:pt idx="16">
                  <c:v>6.6145614035087696</c:v>
                </c:pt>
              </c:numCache>
            </c:numRef>
          </c:val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6.6128205128205098</c:v>
                </c:pt>
                <c:pt idx="1">
                  <c:v>6.5346153846153836</c:v>
                </c:pt>
                <c:pt idx="2">
                  <c:v>6.58205128205128</c:v>
                </c:pt>
                <c:pt idx="3">
                  <c:v>6.6055555555555525</c:v>
                </c:pt>
                <c:pt idx="4">
                  <c:v>6.6515151515151469</c:v>
                </c:pt>
                <c:pt idx="5">
                  <c:v>6.6666666666666652</c:v>
                </c:pt>
                <c:pt idx="6">
                  <c:v>6.6412280701754387</c:v>
                </c:pt>
                <c:pt idx="7">
                  <c:v>6.5712121212121195</c:v>
                </c:pt>
                <c:pt idx="8">
                  <c:v>6.5674603174603154</c:v>
                </c:pt>
                <c:pt idx="9">
                  <c:v>6.5739130434782593</c:v>
                </c:pt>
                <c:pt idx="10">
                  <c:v>6.592424242424241</c:v>
                </c:pt>
                <c:pt idx="11">
                  <c:v>6.583333333333333</c:v>
                </c:pt>
                <c:pt idx="12">
                  <c:v>6.5821428571428546</c:v>
                </c:pt>
                <c:pt idx="13">
                  <c:v>6.5666666666666647</c:v>
                </c:pt>
                <c:pt idx="14">
                  <c:v>6.5681159420289843</c:v>
                </c:pt>
                <c:pt idx="15">
                  <c:v>6.6142857142857121</c:v>
                </c:pt>
              </c:numCache>
            </c:numRef>
          </c:val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6.63</c:v>
                </c:pt>
                <c:pt idx="2">
                  <c:v>6.67</c:v>
                </c:pt>
                <c:pt idx="3">
                  <c:v>6.67</c:v>
                </c:pt>
                <c:pt idx="4">
                  <c:v>6.58</c:v>
                </c:pt>
                <c:pt idx="5">
                  <c:v>6.58</c:v>
                </c:pt>
                <c:pt idx="6">
                  <c:v>6.59</c:v>
                </c:pt>
                <c:pt idx="7">
                  <c:v>6.58</c:v>
                </c:pt>
                <c:pt idx="8">
                  <c:v>6.54</c:v>
                </c:pt>
                <c:pt idx="9">
                  <c:v>6.55</c:v>
                </c:pt>
                <c:pt idx="10">
                  <c:v>6.54</c:v>
                </c:pt>
                <c:pt idx="11">
                  <c:v>6.53</c:v>
                </c:pt>
                <c:pt idx="12">
                  <c:v>6.55</c:v>
                </c:pt>
                <c:pt idx="13">
                  <c:v>6.56</c:v>
                </c:pt>
                <c:pt idx="14">
                  <c:v>6.52</c:v>
                </c:pt>
                <c:pt idx="15">
                  <c:v>6.5510000000000002</c:v>
                </c:pt>
                <c:pt idx="16">
                  <c:v>6.55</c:v>
                </c:pt>
                <c:pt idx="17">
                  <c:v>6.53</c:v>
                </c:pt>
              </c:numCache>
            </c:numRef>
          </c:val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0">
                  <c:v>6.5309999999999997</c:v>
                </c:pt>
                <c:pt idx="1">
                  <c:v>6.4939999999999998</c:v>
                </c:pt>
                <c:pt idx="2">
                  <c:v>6.5259999999999998</c:v>
                </c:pt>
                <c:pt idx="3">
                  <c:v>6.4989999999999997</c:v>
                </c:pt>
                <c:pt idx="4">
                  <c:v>6.4189999999999996</c:v>
                </c:pt>
                <c:pt idx="5">
                  <c:v>6.3780000000000001</c:v>
                </c:pt>
                <c:pt idx="6">
                  <c:v>6.3810000000000002</c:v>
                </c:pt>
                <c:pt idx="7">
                  <c:v>6.3890000000000002</c:v>
                </c:pt>
                <c:pt idx="8">
                  <c:v>6.4950000000000001</c:v>
                </c:pt>
                <c:pt idx="9">
                  <c:v>6.46</c:v>
                </c:pt>
                <c:pt idx="10">
                  <c:v>6.5179999999999998</c:v>
                </c:pt>
                <c:pt idx="11">
                  <c:v>6.4219999999999997</c:v>
                </c:pt>
                <c:pt idx="12">
                  <c:v>6.444</c:v>
                </c:pt>
                <c:pt idx="13">
                  <c:v>6.4669999999999996</c:v>
                </c:pt>
                <c:pt idx="14">
                  <c:v>6.444</c:v>
                </c:pt>
                <c:pt idx="15">
                  <c:v>6.4619999999999997</c:v>
                </c:pt>
                <c:pt idx="16">
                  <c:v>6.4169999999999998</c:v>
                </c:pt>
                <c:pt idx="17">
                  <c:v>6.4390000000000001</c:v>
                </c:pt>
              </c:numCache>
            </c:numRef>
          </c:val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1">
                  <c:v>6.54</c:v>
                </c:pt>
                <c:pt idx="2">
                  <c:v>6.53</c:v>
                </c:pt>
                <c:pt idx="3">
                  <c:v>6.54</c:v>
                </c:pt>
                <c:pt idx="4">
                  <c:v>6.54</c:v>
                </c:pt>
                <c:pt idx="5">
                  <c:v>6.53</c:v>
                </c:pt>
                <c:pt idx="6">
                  <c:v>6.58</c:v>
                </c:pt>
                <c:pt idx="7">
                  <c:v>6.45</c:v>
                </c:pt>
                <c:pt idx="8">
                  <c:v>6.5</c:v>
                </c:pt>
                <c:pt idx="9">
                  <c:v>6.45</c:v>
                </c:pt>
                <c:pt idx="10">
                  <c:v>6.5</c:v>
                </c:pt>
                <c:pt idx="11">
                  <c:v>6.51</c:v>
                </c:pt>
                <c:pt idx="12">
                  <c:v>6.6</c:v>
                </c:pt>
                <c:pt idx="13">
                  <c:v>6.54</c:v>
                </c:pt>
                <c:pt idx="14">
                  <c:v>6.48</c:v>
                </c:pt>
                <c:pt idx="15">
                  <c:v>6.53</c:v>
                </c:pt>
                <c:pt idx="16">
                  <c:v>6.6</c:v>
                </c:pt>
              </c:numCache>
            </c:numRef>
          </c:val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6.6374999999999966</c:v>
                </c:pt>
                <c:pt idx="2">
                  <c:v>6.7090909090909099</c:v>
                </c:pt>
                <c:pt idx="3">
                  <c:v>6.705000000000001</c:v>
                </c:pt>
                <c:pt idx="4">
                  <c:v>6.6999999999999993</c:v>
                </c:pt>
                <c:pt idx="5">
                  <c:v>6.7058823529411775</c:v>
                </c:pt>
                <c:pt idx="6">
                  <c:v>6.713636363636363</c:v>
                </c:pt>
                <c:pt idx="7">
                  <c:v>6.709090909090909</c:v>
                </c:pt>
                <c:pt idx="8">
                  <c:v>6.7000000000000011</c:v>
                </c:pt>
                <c:pt idx="9">
                  <c:v>6.7150000000000007</c:v>
                </c:pt>
                <c:pt idx="10">
                  <c:v>6.7250000000000014</c:v>
                </c:pt>
                <c:pt idx="11">
                  <c:v>6.6533333333333324</c:v>
                </c:pt>
                <c:pt idx="12">
                  <c:v>6.6684210526315795</c:v>
                </c:pt>
                <c:pt idx="13">
                  <c:v>6.6722222222222225</c:v>
                </c:pt>
              </c:numCache>
            </c:numRef>
          </c:val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6.5752051282051269</c:v>
                </c:pt>
                <c:pt idx="1">
                  <c:v>6.5828873598942561</c:v>
                </c:pt>
                <c:pt idx="2">
                  <c:v>6.6035507237438482</c:v>
                </c:pt>
                <c:pt idx="3">
                  <c:v>6.604893126177025</c:v>
                </c:pt>
                <c:pt idx="4">
                  <c:v>6.5905375420875405</c:v>
                </c:pt>
                <c:pt idx="5">
                  <c:v>6.5905804757607838</c:v>
                </c:pt>
                <c:pt idx="6">
                  <c:v>6.5929050622622984</c:v>
                </c:pt>
                <c:pt idx="7">
                  <c:v>6.5731626025290497</c:v>
                </c:pt>
                <c:pt idx="8">
                  <c:v>6.5700893650793644</c:v>
                </c:pt>
                <c:pt idx="9">
                  <c:v>6.5654488043478256</c:v>
                </c:pt>
                <c:pt idx="10">
                  <c:v>6.5824870044429247</c:v>
                </c:pt>
                <c:pt idx="11">
                  <c:v>6.5620060632183908</c:v>
                </c:pt>
                <c:pt idx="12">
                  <c:v>6.5778157995795938</c:v>
                </c:pt>
                <c:pt idx="13">
                  <c:v>6.5727882274234872</c:v>
                </c:pt>
                <c:pt idx="14">
                  <c:v>6.5380165401674173</c:v>
                </c:pt>
                <c:pt idx="15">
                  <c:v>6.55453306598063</c:v>
                </c:pt>
                <c:pt idx="16">
                  <c:v>6.547309096605149</c:v>
                </c:pt>
                <c:pt idx="17">
                  <c:v>6.5432539682539685</c:v>
                </c:pt>
              </c:numCache>
            </c:numRef>
          </c:val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0.13700000000000045</c:v>
                </c:pt>
                <c:pt idx="1">
                  <c:v>0.14349999999999685</c:v>
                </c:pt>
                <c:pt idx="2">
                  <c:v>0.20909090909090988</c:v>
                </c:pt>
                <c:pt idx="3">
                  <c:v>0.21500000000000075</c:v>
                </c:pt>
                <c:pt idx="4">
                  <c:v>0.28099999999999969</c:v>
                </c:pt>
                <c:pt idx="5">
                  <c:v>0.3278823529411774</c:v>
                </c:pt>
                <c:pt idx="6">
                  <c:v>0.33263636363636273</c:v>
                </c:pt>
                <c:pt idx="7">
                  <c:v>0.32009090909090876</c:v>
                </c:pt>
                <c:pt idx="8">
                  <c:v>0.22000000000000064</c:v>
                </c:pt>
                <c:pt idx="9">
                  <c:v>0.26500000000000057</c:v>
                </c:pt>
                <c:pt idx="10">
                  <c:v>0.22500000000000142</c:v>
                </c:pt>
                <c:pt idx="11">
                  <c:v>0.23133333333333272</c:v>
                </c:pt>
                <c:pt idx="12">
                  <c:v>0.22442105263157952</c:v>
                </c:pt>
                <c:pt idx="13">
                  <c:v>0.20522222222222286</c:v>
                </c:pt>
                <c:pt idx="14">
                  <c:v>0.19265000000000043</c:v>
                </c:pt>
                <c:pt idx="15">
                  <c:v>0.16575000000000095</c:v>
                </c:pt>
                <c:pt idx="16">
                  <c:v>0.21322727272727082</c:v>
                </c:pt>
                <c:pt idx="17">
                  <c:v>0.22176190476190527</c:v>
                </c:pt>
              </c:numCache>
            </c:numRef>
          </c:val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</c:ser>
        <c:marker val="1"/>
        <c:axId val="94276224"/>
        <c:axId val="94294400"/>
      </c:lineChart>
      <c:catAx>
        <c:axId val="942762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294400"/>
        <c:crosses val="autoZero"/>
        <c:lblAlgn val="ctr"/>
        <c:lblOffset val="100"/>
        <c:tickLblSkip val="1"/>
        <c:tickMarkSkip val="1"/>
      </c:catAx>
      <c:valAx>
        <c:axId val="94294400"/>
        <c:scaling>
          <c:orientation val="minMax"/>
          <c:max val="7.2"/>
          <c:min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276224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184</c:v>
                </c:pt>
                <c:pt idx="2">
                  <c:v>183.96296296296296</c:v>
                </c:pt>
                <c:pt idx="3">
                  <c:v>183.5185185185185</c:v>
                </c:pt>
                <c:pt idx="4">
                  <c:v>183.85185185185185</c:v>
                </c:pt>
                <c:pt idx="5">
                  <c:v>184.1875</c:v>
                </c:pt>
                <c:pt idx="6">
                  <c:v>183.625</c:v>
                </c:pt>
                <c:pt idx="7">
                  <c:v>183.40625</c:v>
                </c:pt>
                <c:pt idx="8">
                  <c:v>183.5625</c:v>
                </c:pt>
                <c:pt idx="9">
                  <c:v>183.8125</c:v>
                </c:pt>
                <c:pt idx="10">
                  <c:v>184.3125</c:v>
                </c:pt>
                <c:pt idx="11">
                  <c:v>184.875</c:v>
                </c:pt>
                <c:pt idx="12">
                  <c:v>184.625</c:v>
                </c:pt>
                <c:pt idx="13">
                  <c:v>183.8125</c:v>
                </c:pt>
                <c:pt idx="14">
                  <c:v>183.1875</c:v>
                </c:pt>
                <c:pt idx="15">
                  <c:v>183.21875</c:v>
                </c:pt>
                <c:pt idx="16">
                  <c:v>182.71875</c:v>
                </c:pt>
              </c:numCache>
            </c:numRef>
          </c:val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180.77954545454546</c:v>
                </c:pt>
                <c:pt idx="2">
                  <c:v>181.09550000000002</c:v>
                </c:pt>
                <c:pt idx="3">
                  <c:v>180.91388888888889</c:v>
                </c:pt>
                <c:pt idx="4">
                  <c:v>181.73681818181814</c:v>
                </c:pt>
                <c:pt idx="5">
                  <c:v>182.08750000000001</c:v>
                </c:pt>
                <c:pt idx="6">
                  <c:v>182.05863636363634</c:v>
                </c:pt>
                <c:pt idx="7">
                  <c:v>182.68</c:v>
                </c:pt>
                <c:pt idx="8">
                  <c:v>182.93699999999995</c:v>
                </c:pt>
                <c:pt idx="9">
                  <c:v>183.74849999999998</c:v>
                </c:pt>
                <c:pt idx="10">
                  <c:v>182.77161904761905</c:v>
                </c:pt>
                <c:pt idx="11">
                  <c:v>181.76414999999997</c:v>
                </c:pt>
                <c:pt idx="12">
                  <c:v>183.78</c:v>
                </c:pt>
                <c:pt idx="13">
                  <c:v>183.41286363636365</c:v>
                </c:pt>
                <c:pt idx="14">
                  <c:v>183.7775</c:v>
                </c:pt>
                <c:pt idx="15">
                  <c:v>182.89250000000001</c:v>
                </c:pt>
                <c:pt idx="16">
                  <c:v>181.59545454545454</c:v>
                </c:pt>
                <c:pt idx="17">
                  <c:v>181.63652380952382</c:v>
                </c:pt>
              </c:numCache>
            </c:numRef>
          </c:val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0">
                  <c:v>183.05</c:v>
                </c:pt>
                <c:pt idx="1">
                  <c:v>183.07</c:v>
                </c:pt>
                <c:pt idx="2">
                  <c:v>183.2</c:v>
                </c:pt>
                <c:pt idx="3">
                  <c:v>183.47</c:v>
                </c:pt>
                <c:pt idx="4">
                  <c:v>183.27</c:v>
                </c:pt>
                <c:pt idx="5">
                  <c:v>183.57</c:v>
                </c:pt>
                <c:pt idx="6">
                  <c:v>183.77</c:v>
                </c:pt>
                <c:pt idx="7">
                  <c:v>183.6</c:v>
                </c:pt>
                <c:pt idx="8">
                  <c:v>184.34</c:v>
                </c:pt>
                <c:pt idx="9">
                  <c:v>183.97</c:v>
                </c:pt>
                <c:pt idx="10">
                  <c:v>184.43</c:v>
                </c:pt>
                <c:pt idx="11">
                  <c:v>184</c:v>
                </c:pt>
                <c:pt idx="12">
                  <c:v>183.51</c:v>
                </c:pt>
                <c:pt idx="13">
                  <c:v>183.73</c:v>
                </c:pt>
              </c:numCache>
            </c:numRef>
          </c:val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183.43</c:v>
                </c:pt>
                <c:pt idx="1">
                  <c:v>182.84</c:v>
                </c:pt>
                <c:pt idx="2">
                  <c:v>182.26</c:v>
                </c:pt>
                <c:pt idx="3">
                  <c:v>182.76</c:v>
                </c:pt>
                <c:pt idx="4">
                  <c:v>181.8</c:v>
                </c:pt>
                <c:pt idx="5">
                  <c:v>182.43</c:v>
                </c:pt>
                <c:pt idx="6">
                  <c:v>182.96</c:v>
                </c:pt>
                <c:pt idx="7">
                  <c:v>183.02</c:v>
                </c:pt>
                <c:pt idx="8">
                  <c:v>182.98</c:v>
                </c:pt>
                <c:pt idx="9">
                  <c:v>182.81</c:v>
                </c:pt>
                <c:pt idx="10">
                  <c:v>183.75</c:v>
                </c:pt>
                <c:pt idx="11">
                  <c:v>184.36</c:v>
                </c:pt>
                <c:pt idx="12">
                  <c:v>183.14</c:v>
                </c:pt>
                <c:pt idx="13">
                  <c:v>182.6</c:v>
                </c:pt>
                <c:pt idx="14">
                  <c:v>183.37</c:v>
                </c:pt>
                <c:pt idx="15">
                  <c:v>183.05</c:v>
                </c:pt>
                <c:pt idx="16">
                  <c:v>182.19</c:v>
                </c:pt>
              </c:numCache>
            </c:numRef>
          </c:val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181.02857142857144</c:v>
                </c:pt>
                <c:pt idx="2">
                  <c:v>181.35781249999997</c:v>
                </c:pt>
                <c:pt idx="3">
                  <c:v>181.63898305084746</c:v>
                </c:pt>
                <c:pt idx="4">
                  <c:v>181.74375000000001</c:v>
                </c:pt>
                <c:pt idx="5">
                  <c:v>181.98032789999999</c:v>
                </c:pt>
                <c:pt idx="6">
                  <c:v>181.91846153846163</c:v>
                </c:pt>
                <c:pt idx="7">
                  <c:v>181.27213114754102</c:v>
                </c:pt>
                <c:pt idx="8">
                  <c:v>180.91</c:v>
                </c:pt>
                <c:pt idx="9">
                  <c:v>181.33500000000001</c:v>
                </c:pt>
                <c:pt idx="10">
                  <c:v>181.20701754385965</c:v>
                </c:pt>
                <c:pt idx="11">
                  <c:v>181.57586206896551</c:v>
                </c:pt>
                <c:pt idx="12">
                  <c:v>181.3796610169492</c:v>
                </c:pt>
                <c:pt idx="13">
                  <c:v>181.11093750000001</c:v>
                </c:pt>
                <c:pt idx="14">
                  <c:v>181.67627118644066</c:v>
                </c:pt>
                <c:pt idx="15">
                  <c:v>181.75084745762709</c:v>
                </c:pt>
                <c:pt idx="16">
                  <c:v>181.30701754385967</c:v>
                </c:pt>
              </c:numCache>
            </c:numRef>
          </c:val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183.75</c:v>
                </c:pt>
                <c:pt idx="1">
                  <c:v>182.71153846153845</c:v>
                </c:pt>
                <c:pt idx="2">
                  <c:v>184.13461538461539</c:v>
                </c:pt>
                <c:pt idx="3">
                  <c:v>183.14583333333334</c:v>
                </c:pt>
                <c:pt idx="4">
                  <c:v>182.94090909090906</c:v>
                </c:pt>
                <c:pt idx="5">
                  <c:v>182.99102564102563</c:v>
                </c:pt>
                <c:pt idx="6">
                  <c:v>182.19736842105266</c:v>
                </c:pt>
                <c:pt idx="7">
                  <c:v>182.97727272727272</c:v>
                </c:pt>
                <c:pt idx="8">
                  <c:v>183.50396825396825</c:v>
                </c:pt>
                <c:pt idx="9">
                  <c:v>184.04710144927535</c:v>
                </c:pt>
                <c:pt idx="10">
                  <c:v>182.56666666666666</c:v>
                </c:pt>
                <c:pt idx="11">
                  <c:v>183.79444444444445</c:v>
                </c:pt>
                <c:pt idx="12">
                  <c:v>183.73214285714286</c:v>
                </c:pt>
                <c:pt idx="13">
                  <c:v>182.10714285714286</c:v>
                </c:pt>
                <c:pt idx="14">
                  <c:v>181.26449275362319</c:v>
                </c:pt>
                <c:pt idx="15">
                  <c:v>183.3095238095238</c:v>
                </c:pt>
              </c:numCache>
            </c:numRef>
          </c:val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182.8</c:v>
                </c:pt>
                <c:pt idx="2">
                  <c:v>184.3</c:v>
                </c:pt>
                <c:pt idx="3">
                  <c:v>185.5</c:v>
                </c:pt>
                <c:pt idx="4">
                  <c:v>184</c:v>
                </c:pt>
                <c:pt idx="5">
                  <c:v>183.6</c:v>
                </c:pt>
                <c:pt idx="6">
                  <c:v>183.2</c:v>
                </c:pt>
                <c:pt idx="7">
                  <c:v>182.9</c:v>
                </c:pt>
                <c:pt idx="8">
                  <c:v>183.4</c:v>
                </c:pt>
                <c:pt idx="9">
                  <c:v>183.1</c:v>
                </c:pt>
                <c:pt idx="10">
                  <c:v>182.8</c:v>
                </c:pt>
                <c:pt idx="11">
                  <c:v>182.8</c:v>
                </c:pt>
                <c:pt idx="12">
                  <c:v>183.3</c:v>
                </c:pt>
                <c:pt idx="13">
                  <c:v>182.9</c:v>
                </c:pt>
                <c:pt idx="14">
                  <c:v>185.1</c:v>
                </c:pt>
                <c:pt idx="15">
                  <c:v>187.3</c:v>
                </c:pt>
                <c:pt idx="16">
                  <c:v>186.1</c:v>
                </c:pt>
                <c:pt idx="17">
                  <c:v>187.8</c:v>
                </c:pt>
              </c:numCache>
            </c:numRef>
          </c:val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0">
                  <c:v>184.69399999999999</c:v>
                </c:pt>
                <c:pt idx="1">
                  <c:v>184.19300000000001</c:v>
                </c:pt>
                <c:pt idx="2">
                  <c:v>183.13800000000001</c:v>
                </c:pt>
                <c:pt idx="3">
                  <c:v>182.624</c:v>
                </c:pt>
                <c:pt idx="4">
                  <c:v>183.03399999999999</c:v>
                </c:pt>
                <c:pt idx="5">
                  <c:v>183.69800000000001</c:v>
                </c:pt>
                <c:pt idx="6">
                  <c:v>183.893</c:v>
                </c:pt>
                <c:pt idx="7">
                  <c:v>182.56</c:v>
                </c:pt>
                <c:pt idx="8">
                  <c:v>184.339</c:v>
                </c:pt>
                <c:pt idx="9">
                  <c:v>182.96100000000001</c:v>
                </c:pt>
                <c:pt idx="10">
                  <c:v>182.846</c:v>
                </c:pt>
                <c:pt idx="11">
                  <c:v>182.84899999999999</c:v>
                </c:pt>
                <c:pt idx="12">
                  <c:v>182.67400000000001</c:v>
                </c:pt>
                <c:pt idx="13">
                  <c:v>181.922</c:v>
                </c:pt>
                <c:pt idx="14">
                  <c:v>183.071</c:v>
                </c:pt>
                <c:pt idx="15">
                  <c:v>183.61600000000001</c:v>
                </c:pt>
                <c:pt idx="16">
                  <c:v>184.05600000000001</c:v>
                </c:pt>
                <c:pt idx="17">
                  <c:v>183.98699999999999</c:v>
                </c:pt>
              </c:numCache>
            </c:numRef>
          </c:val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1">
                  <c:v>182.92</c:v>
                </c:pt>
                <c:pt idx="2">
                  <c:v>182.36</c:v>
                </c:pt>
                <c:pt idx="3">
                  <c:v>182.78</c:v>
                </c:pt>
                <c:pt idx="4">
                  <c:v>182.7</c:v>
                </c:pt>
                <c:pt idx="5">
                  <c:v>181.62</c:v>
                </c:pt>
                <c:pt idx="6">
                  <c:v>181.2</c:v>
                </c:pt>
                <c:pt idx="7">
                  <c:v>179.96</c:v>
                </c:pt>
                <c:pt idx="8">
                  <c:v>179.82</c:v>
                </c:pt>
                <c:pt idx="9">
                  <c:v>182.37</c:v>
                </c:pt>
                <c:pt idx="10">
                  <c:v>181.67</c:v>
                </c:pt>
                <c:pt idx="11">
                  <c:v>183.17</c:v>
                </c:pt>
                <c:pt idx="12">
                  <c:v>183.15</c:v>
                </c:pt>
                <c:pt idx="13">
                  <c:v>180.37</c:v>
                </c:pt>
                <c:pt idx="14">
                  <c:v>180.06</c:v>
                </c:pt>
                <c:pt idx="15">
                  <c:v>181.14</c:v>
                </c:pt>
                <c:pt idx="16">
                  <c:v>182.69</c:v>
                </c:pt>
              </c:numCache>
            </c:numRef>
          </c:val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182</c:v>
                </c:pt>
                <c:pt idx="2">
                  <c:v>183.47368421052633</c:v>
                </c:pt>
                <c:pt idx="3">
                  <c:v>183.75</c:v>
                </c:pt>
                <c:pt idx="4">
                  <c:v>181.95</c:v>
                </c:pt>
                <c:pt idx="5">
                  <c:v>181.35714285714286</c:v>
                </c:pt>
                <c:pt idx="6">
                  <c:v>187</c:v>
                </c:pt>
                <c:pt idx="7">
                  <c:v>184.90909090909091</c:v>
                </c:pt>
                <c:pt idx="8">
                  <c:v>184.2</c:v>
                </c:pt>
                <c:pt idx="9">
                  <c:v>184.42105263157896</c:v>
                </c:pt>
                <c:pt idx="10">
                  <c:v>183.35714285714286</c:v>
                </c:pt>
                <c:pt idx="11">
                  <c:v>181.44444444444446</c:v>
                </c:pt>
                <c:pt idx="12">
                  <c:v>185.10526315789474</c:v>
                </c:pt>
                <c:pt idx="13">
                  <c:v>186</c:v>
                </c:pt>
              </c:numCache>
            </c:numRef>
          </c:val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183.73099999999999</c:v>
                </c:pt>
                <c:pt idx="1">
                  <c:v>182.63426553446556</c:v>
                </c:pt>
                <c:pt idx="2">
                  <c:v>182.92825750581045</c:v>
                </c:pt>
                <c:pt idx="3">
                  <c:v>183.01012237915882</c:v>
                </c:pt>
                <c:pt idx="4">
                  <c:v>182.70273291245789</c:v>
                </c:pt>
                <c:pt idx="5">
                  <c:v>182.75214963981688</c:v>
                </c:pt>
                <c:pt idx="6">
                  <c:v>183.18224663231507</c:v>
                </c:pt>
                <c:pt idx="7">
                  <c:v>182.72847447839047</c:v>
                </c:pt>
                <c:pt idx="8">
                  <c:v>182.99924682539682</c:v>
                </c:pt>
                <c:pt idx="9">
                  <c:v>183.2575154080854</c:v>
                </c:pt>
                <c:pt idx="10">
                  <c:v>182.97109461152883</c:v>
                </c:pt>
                <c:pt idx="11">
                  <c:v>183.06329009578545</c:v>
                </c:pt>
                <c:pt idx="12">
                  <c:v>183.43960670319868</c:v>
                </c:pt>
                <c:pt idx="13">
                  <c:v>182.79654439935067</c:v>
                </c:pt>
                <c:pt idx="14">
                  <c:v>182.68834549250795</c:v>
                </c:pt>
                <c:pt idx="15">
                  <c:v>183.28470265839388</c:v>
                </c:pt>
                <c:pt idx="16">
                  <c:v>182.95103172704489</c:v>
                </c:pt>
                <c:pt idx="17">
                  <c:v>184.47450793650793</c:v>
                </c:pt>
              </c:numCache>
            </c:numRef>
          </c:val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1.643999999999977</c:v>
                </c:pt>
                <c:pt idx="1">
                  <c:v>3.413454545454556</c:v>
                </c:pt>
                <c:pt idx="2">
                  <c:v>3.2044999999999959</c:v>
                </c:pt>
                <c:pt idx="3">
                  <c:v>4.5861111111111086</c:v>
                </c:pt>
                <c:pt idx="4">
                  <c:v>2.263181818181863</c:v>
                </c:pt>
                <c:pt idx="5">
                  <c:v>2.8303571428571388</c:v>
                </c:pt>
                <c:pt idx="6">
                  <c:v>5.8000000000000114</c:v>
                </c:pt>
                <c:pt idx="7">
                  <c:v>4.9490909090908985</c:v>
                </c:pt>
                <c:pt idx="8">
                  <c:v>4.5200000000000102</c:v>
                </c:pt>
                <c:pt idx="9">
                  <c:v>3.0860526315789514</c:v>
                </c:pt>
                <c:pt idx="10">
                  <c:v>3.2229824561403575</c:v>
                </c:pt>
                <c:pt idx="11">
                  <c:v>3.4305555555555429</c:v>
                </c:pt>
                <c:pt idx="12">
                  <c:v>3.72560214094554</c:v>
                </c:pt>
                <c:pt idx="13">
                  <c:v>5.6299999999999955</c:v>
                </c:pt>
                <c:pt idx="14">
                  <c:v>5.039999999999992</c:v>
                </c:pt>
                <c:pt idx="15">
                  <c:v>6.160000000000025</c:v>
                </c:pt>
                <c:pt idx="16">
                  <c:v>4.7929824561403223</c:v>
                </c:pt>
                <c:pt idx="17">
                  <c:v>6.1634761904761888</c:v>
                </c:pt>
              </c:numCache>
            </c:numRef>
          </c:val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188</c:v>
                </c:pt>
                <c:pt idx="1">
                  <c:v>188</c:v>
                </c:pt>
                <c:pt idx="2">
                  <c:v>188</c:v>
                </c:pt>
                <c:pt idx="3">
                  <c:v>188</c:v>
                </c:pt>
                <c:pt idx="4">
                  <c:v>188</c:v>
                </c:pt>
                <c:pt idx="5">
                  <c:v>188</c:v>
                </c:pt>
                <c:pt idx="6">
                  <c:v>188</c:v>
                </c:pt>
                <c:pt idx="7">
                  <c:v>188</c:v>
                </c:pt>
                <c:pt idx="8">
                  <c:v>188</c:v>
                </c:pt>
                <c:pt idx="9">
                  <c:v>188</c:v>
                </c:pt>
                <c:pt idx="10">
                  <c:v>188</c:v>
                </c:pt>
                <c:pt idx="11">
                  <c:v>188</c:v>
                </c:pt>
                <c:pt idx="12">
                  <c:v>188</c:v>
                </c:pt>
                <c:pt idx="13">
                  <c:v>188</c:v>
                </c:pt>
                <c:pt idx="14">
                  <c:v>188</c:v>
                </c:pt>
                <c:pt idx="15">
                  <c:v>188</c:v>
                </c:pt>
                <c:pt idx="16">
                  <c:v>188</c:v>
                </c:pt>
                <c:pt idx="17">
                  <c:v>188</c:v>
                </c:pt>
              </c:numCache>
            </c:numRef>
          </c:val>
        </c:ser>
        <c:marker val="1"/>
        <c:axId val="94318976"/>
        <c:axId val="94320512"/>
      </c:lineChart>
      <c:catAx>
        <c:axId val="943189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320512"/>
        <c:crosses val="autoZero"/>
        <c:lblAlgn val="ctr"/>
        <c:lblOffset val="100"/>
        <c:tickLblSkip val="1"/>
        <c:tickMarkSkip val="1"/>
      </c:catAx>
      <c:valAx>
        <c:axId val="94320512"/>
        <c:scaling>
          <c:orientation val="minMax"/>
          <c:max val="193"/>
          <c:min val="17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31897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144.60740740740741</c:v>
                </c:pt>
                <c:pt idx="2">
                  <c:v>144.59629629629629</c:v>
                </c:pt>
                <c:pt idx="3">
                  <c:v>144.72592592592594</c:v>
                </c:pt>
                <c:pt idx="4">
                  <c:v>144.57777777777775</c:v>
                </c:pt>
                <c:pt idx="5">
                  <c:v>144.74062499999997</c:v>
                </c:pt>
                <c:pt idx="6">
                  <c:v>144.63125000000002</c:v>
                </c:pt>
                <c:pt idx="7">
                  <c:v>144.59999999999997</c:v>
                </c:pt>
                <c:pt idx="8">
                  <c:v>144.55937500000002</c:v>
                </c:pt>
                <c:pt idx="9">
                  <c:v>144.53437499999998</c:v>
                </c:pt>
                <c:pt idx="10">
                  <c:v>144.54687499999997</c:v>
                </c:pt>
                <c:pt idx="11">
                  <c:v>144.46562500000002</c:v>
                </c:pt>
                <c:pt idx="12">
                  <c:v>144.36875000000006</c:v>
                </c:pt>
                <c:pt idx="13">
                  <c:v>144.29999999999998</c:v>
                </c:pt>
                <c:pt idx="14">
                  <c:v>144.25937499999995</c:v>
                </c:pt>
                <c:pt idx="15">
                  <c:v>144.22187499999995</c:v>
                </c:pt>
                <c:pt idx="16">
                  <c:v>144.16249999999999</c:v>
                </c:pt>
              </c:numCache>
            </c:numRef>
          </c:val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144.47772727272726</c:v>
                </c:pt>
                <c:pt idx="2">
                  <c:v>144.62200000000001</c:v>
                </c:pt>
                <c:pt idx="3">
                  <c:v>144.52722222222224</c:v>
                </c:pt>
                <c:pt idx="4">
                  <c:v>144.73454545454544</c:v>
                </c:pt>
                <c:pt idx="5">
                  <c:v>144.28400000000002</c:v>
                </c:pt>
                <c:pt idx="6">
                  <c:v>144.84681818181818</c:v>
                </c:pt>
                <c:pt idx="7">
                  <c:v>145.16736842105263</c:v>
                </c:pt>
                <c:pt idx="8">
                  <c:v>145.001</c:v>
                </c:pt>
                <c:pt idx="9">
                  <c:v>144.94</c:v>
                </c:pt>
                <c:pt idx="10">
                  <c:v>144.62171428571432</c:v>
                </c:pt>
                <c:pt idx="11">
                  <c:v>144.82910000000001</c:v>
                </c:pt>
                <c:pt idx="12">
                  <c:v>144.53625</c:v>
                </c:pt>
                <c:pt idx="13">
                  <c:v>144.68863636363633</c:v>
                </c:pt>
                <c:pt idx="14">
                  <c:v>144.67250000000001</c:v>
                </c:pt>
                <c:pt idx="15">
                  <c:v>144.94329999999999</c:v>
                </c:pt>
                <c:pt idx="16">
                  <c:v>145.40909090909093</c:v>
                </c:pt>
                <c:pt idx="17">
                  <c:v>145.46590476190477</c:v>
                </c:pt>
              </c:numCache>
            </c:numRef>
          </c:val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0">
                  <c:v>145.98500000000001</c:v>
                </c:pt>
                <c:pt idx="1">
                  <c:v>145.19999999999999</c:v>
                </c:pt>
                <c:pt idx="2">
                  <c:v>145.40199999999999</c:v>
                </c:pt>
                <c:pt idx="3">
                  <c:v>145.73400000000001</c:v>
                </c:pt>
                <c:pt idx="4">
                  <c:v>145.625</c:v>
                </c:pt>
                <c:pt idx="5">
                  <c:v>145.43299999999999</c:v>
                </c:pt>
                <c:pt idx="6">
                  <c:v>145.63</c:v>
                </c:pt>
                <c:pt idx="7">
                  <c:v>145.88</c:v>
                </c:pt>
                <c:pt idx="8">
                  <c:v>146.30199999999999</c:v>
                </c:pt>
                <c:pt idx="9">
                  <c:v>146.08000000000001</c:v>
                </c:pt>
                <c:pt idx="10">
                  <c:v>146.13499999999999</c:v>
                </c:pt>
                <c:pt idx="11">
                  <c:v>145.87100000000001</c:v>
                </c:pt>
                <c:pt idx="12">
                  <c:v>144.95400000000001</c:v>
                </c:pt>
                <c:pt idx="13">
                  <c:v>145.071</c:v>
                </c:pt>
              </c:numCache>
            </c:numRef>
          </c:val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144.97</c:v>
                </c:pt>
                <c:pt idx="1">
                  <c:v>144.83000000000001</c:v>
                </c:pt>
                <c:pt idx="2">
                  <c:v>144.54</c:v>
                </c:pt>
                <c:pt idx="3">
                  <c:v>144.75</c:v>
                </c:pt>
                <c:pt idx="4">
                  <c:v>144.44</c:v>
                </c:pt>
                <c:pt idx="5">
                  <c:v>144.25</c:v>
                </c:pt>
                <c:pt idx="6">
                  <c:v>144.41999999999999</c:v>
                </c:pt>
                <c:pt idx="7">
                  <c:v>144.33000000000001</c:v>
                </c:pt>
                <c:pt idx="8">
                  <c:v>144.27000000000001</c:v>
                </c:pt>
                <c:pt idx="9">
                  <c:v>144.33000000000001</c:v>
                </c:pt>
                <c:pt idx="10">
                  <c:v>144.55000000000001</c:v>
                </c:pt>
                <c:pt idx="11">
                  <c:v>144.71</c:v>
                </c:pt>
                <c:pt idx="12">
                  <c:v>144.28</c:v>
                </c:pt>
                <c:pt idx="13">
                  <c:v>144.16999999999999</c:v>
                </c:pt>
                <c:pt idx="14">
                  <c:v>144.91999999999999</c:v>
                </c:pt>
                <c:pt idx="15">
                  <c:v>144.55000000000001</c:v>
                </c:pt>
                <c:pt idx="16">
                  <c:v>144.72999999999999</c:v>
                </c:pt>
              </c:numCache>
            </c:numRef>
          </c:val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144.33448275862071</c:v>
                </c:pt>
                <c:pt idx="2">
                  <c:v>144.54218750000001</c:v>
                </c:pt>
                <c:pt idx="3">
                  <c:v>144.535593220339</c:v>
                </c:pt>
                <c:pt idx="4">
                  <c:v>144.40153846153854</c:v>
                </c:pt>
                <c:pt idx="5">
                  <c:v>144.6147541</c:v>
                </c:pt>
                <c:pt idx="6">
                  <c:v>144.23225806451615</c:v>
                </c:pt>
                <c:pt idx="7">
                  <c:v>143.96875</c:v>
                </c:pt>
                <c:pt idx="8">
                  <c:v>144.53606557377049</c:v>
                </c:pt>
                <c:pt idx="9">
                  <c:v>144.79523809523806</c:v>
                </c:pt>
                <c:pt idx="10">
                  <c:v>144.76666666666668</c:v>
                </c:pt>
                <c:pt idx="11">
                  <c:v>144.71186440677965</c:v>
                </c:pt>
                <c:pt idx="12">
                  <c:v>144.65593220338985</c:v>
                </c:pt>
                <c:pt idx="13">
                  <c:v>144.7553846153846</c:v>
                </c:pt>
                <c:pt idx="14">
                  <c:v>144.96250000000001</c:v>
                </c:pt>
                <c:pt idx="15">
                  <c:v>144.56833333333341</c:v>
                </c:pt>
                <c:pt idx="16">
                  <c:v>144.35614035087718</c:v>
                </c:pt>
              </c:numCache>
            </c:numRef>
          </c:val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144.69166666666669</c:v>
                </c:pt>
                <c:pt idx="1">
                  <c:v>144.09090909090907</c:v>
                </c:pt>
                <c:pt idx="2">
                  <c:v>143.8153846153846</c:v>
                </c:pt>
                <c:pt idx="3">
                  <c:v>144.47812500000001</c:v>
                </c:pt>
                <c:pt idx="4">
                  <c:v>144.55454545454546</c:v>
                </c:pt>
                <c:pt idx="5">
                  <c:v>144.37368421052633</c:v>
                </c:pt>
                <c:pt idx="6">
                  <c:v>144.49999999999997</c:v>
                </c:pt>
                <c:pt idx="7">
                  <c:v>144.19545454545457</c:v>
                </c:pt>
                <c:pt idx="8">
                  <c:v>143.99523809523805</c:v>
                </c:pt>
                <c:pt idx="9">
                  <c:v>144.2095238095238</c:v>
                </c:pt>
                <c:pt idx="10">
                  <c:v>144.05263157894737</c:v>
                </c:pt>
                <c:pt idx="11">
                  <c:v>144.36666666666667</c:v>
                </c:pt>
                <c:pt idx="12">
                  <c:v>144.41785714285714</c:v>
                </c:pt>
                <c:pt idx="13">
                  <c:v>144.15925925925927</c:v>
                </c:pt>
                <c:pt idx="14">
                  <c:v>143.93181818181819</c:v>
                </c:pt>
                <c:pt idx="15">
                  <c:v>143.46666666666664</c:v>
                </c:pt>
              </c:numCache>
            </c:numRef>
          </c:val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144.4</c:v>
                </c:pt>
                <c:pt idx="2">
                  <c:v>144.19999999999999</c:v>
                </c:pt>
                <c:pt idx="3">
                  <c:v>145</c:v>
                </c:pt>
                <c:pt idx="4">
                  <c:v>145.1</c:v>
                </c:pt>
                <c:pt idx="5">
                  <c:v>145.4</c:v>
                </c:pt>
                <c:pt idx="6">
                  <c:v>145</c:v>
                </c:pt>
                <c:pt idx="7">
                  <c:v>145.19999999999999</c:v>
                </c:pt>
                <c:pt idx="8">
                  <c:v>145.1</c:v>
                </c:pt>
                <c:pt idx="9">
                  <c:v>145</c:v>
                </c:pt>
                <c:pt idx="10">
                  <c:v>145.1</c:v>
                </c:pt>
                <c:pt idx="11">
                  <c:v>144.4</c:v>
                </c:pt>
                <c:pt idx="12">
                  <c:v>144.9</c:v>
                </c:pt>
                <c:pt idx="13">
                  <c:v>144.9</c:v>
                </c:pt>
                <c:pt idx="14">
                  <c:v>145.1</c:v>
                </c:pt>
                <c:pt idx="15">
                  <c:v>145.19999999999999</c:v>
                </c:pt>
                <c:pt idx="16">
                  <c:v>145.19999999999999</c:v>
                </c:pt>
                <c:pt idx="17">
                  <c:v>145.6</c:v>
                </c:pt>
              </c:numCache>
            </c:numRef>
          </c:val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0">
                  <c:v>145.39699999999999</c:v>
                </c:pt>
                <c:pt idx="1">
                  <c:v>144.98699999999999</c:v>
                </c:pt>
                <c:pt idx="2">
                  <c:v>144.756</c:v>
                </c:pt>
                <c:pt idx="3">
                  <c:v>144.946</c:v>
                </c:pt>
                <c:pt idx="4">
                  <c:v>145.16900000000001</c:v>
                </c:pt>
                <c:pt idx="5">
                  <c:v>145.024</c:v>
                </c:pt>
                <c:pt idx="6">
                  <c:v>145.02600000000001</c:v>
                </c:pt>
                <c:pt idx="7">
                  <c:v>145.256</c:v>
                </c:pt>
                <c:pt idx="8">
                  <c:v>145.214</c:v>
                </c:pt>
                <c:pt idx="9">
                  <c:v>145.38800000000001</c:v>
                </c:pt>
                <c:pt idx="10">
                  <c:v>145.374</c:v>
                </c:pt>
                <c:pt idx="11">
                  <c:v>145.827</c:v>
                </c:pt>
                <c:pt idx="12">
                  <c:v>145.69800000000001</c:v>
                </c:pt>
                <c:pt idx="13">
                  <c:v>145.69</c:v>
                </c:pt>
                <c:pt idx="14">
                  <c:v>145.518</c:v>
                </c:pt>
                <c:pt idx="15">
                  <c:v>145.55500000000001</c:v>
                </c:pt>
                <c:pt idx="16">
                  <c:v>145.30699999999999</c:v>
                </c:pt>
                <c:pt idx="17">
                  <c:v>145.24799999999999</c:v>
                </c:pt>
              </c:numCache>
            </c:numRef>
          </c:val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1">
                  <c:v>144.72999999999999</c:v>
                </c:pt>
                <c:pt idx="2">
                  <c:v>144.86000000000001</c:v>
                </c:pt>
                <c:pt idx="3">
                  <c:v>145.30000000000001</c:v>
                </c:pt>
                <c:pt idx="4">
                  <c:v>145.37</c:v>
                </c:pt>
                <c:pt idx="5">
                  <c:v>145.33000000000001</c:v>
                </c:pt>
                <c:pt idx="6">
                  <c:v>145.16</c:v>
                </c:pt>
                <c:pt idx="7">
                  <c:v>145.06</c:v>
                </c:pt>
                <c:pt idx="8">
                  <c:v>144.81</c:v>
                </c:pt>
                <c:pt idx="9">
                  <c:v>145.05000000000001</c:v>
                </c:pt>
                <c:pt idx="10">
                  <c:v>145.19</c:v>
                </c:pt>
                <c:pt idx="11">
                  <c:v>145.26</c:v>
                </c:pt>
                <c:pt idx="12">
                  <c:v>144.9</c:v>
                </c:pt>
                <c:pt idx="13">
                  <c:v>145.37</c:v>
                </c:pt>
                <c:pt idx="14">
                  <c:v>145.31</c:v>
                </c:pt>
                <c:pt idx="15">
                  <c:v>145.54</c:v>
                </c:pt>
                <c:pt idx="16">
                  <c:v>145.02000000000001</c:v>
                </c:pt>
              </c:numCache>
            </c:numRef>
          </c:val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143.69999999999999</c:v>
                </c:pt>
                <c:pt idx="2">
                  <c:v>144.88235294117646</c:v>
                </c:pt>
                <c:pt idx="3">
                  <c:v>145</c:v>
                </c:pt>
                <c:pt idx="4">
                  <c:v>144.66666666666666</c:v>
                </c:pt>
                <c:pt idx="5">
                  <c:v>144.94117647058823</c:v>
                </c:pt>
                <c:pt idx="6">
                  <c:v>145.30000000000001</c:v>
                </c:pt>
                <c:pt idx="7">
                  <c:v>144.59090909090909</c:v>
                </c:pt>
                <c:pt idx="8">
                  <c:v>144.55555555555554</c:v>
                </c:pt>
                <c:pt idx="9">
                  <c:v>144.05000000000001</c:v>
                </c:pt>
                <c:pt idx="10">
                  <c:v>144.375</c:v>
                </c:pt>
                <c:pt idx="11">
                  <c:v>144.41176470588235</c:v>
                </c:pt>
                <c:pt idx="12">
                  <c:v>144.57894736842104</c:v>
                </c:pt>
                <c:pt idx="13">
                  <c:v>144.77777777777777</c:v>
                </c:pt>
              </c:numCache>
            </c:numRef>
          </c:val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145.26091666666667</c:v>
                </c:pt>
                <c:pt idx="1">
                  <c:v>144.53575265296644</c:v>
                </c:pt>
                <c:pt idx="2">
                  <c:v>144.62162213528578</c:v>
                </c:pt>
                <c:pt idx="3">
                  <c:v>144.89968663684871</c:v>
                </c:pt>
                <c:pt idx="4">
                  <c:v>144.86390738150737</c:v>
                </c:pt>
                <c:pt idx="5">
                  <c:v>144.83912397811145</c:v>
                </c:pt>
                <c:pt idx="6">
                  <c:v>144.87463262463342</c:v>
                </c:pt>
                <c:pt idx="7">
                  <c:v>144.8248482057416</c:v>
                </c:pt>
                <c:pt idx="8">
                  <c:v>144.83432342245641</c:v>
                </c:pt>
                <c:pt idx="9">
                  <c:v>144.83771369047619</c:v>
                </c:pt>
                <c:pt idx="10">
                  <c:v>144.87118875313283</c:v>
                </c:pt>
                <c:pt idx="11">
                  <c:v>144.88530207793289</c:v>
                </c:pt>
                <c:pt idx="12">
                  <c:v>144.7289736714668</c:v>
                </c:pt>
                <c:pt idx="13">
                  <c:v>144.78820580160578</c:v>
                </c:pt>
                <c:pt idx="14">
                  <c:v>144.83427414772729</c:v>
                </c:pt>
                <c:pt idx="15">
                  <c:v>144.75564687500002</c:v>
                </c:pt>
                <c:pt idx="16">
                  <c:v>144.88353303713831</c:v>
                </c:pt>
                <c:pt idx="17">
                  <c:v>145.43796825396825</c:v>
                </c:pt>
              </c:numCache>
            </c:numRef>
          </c:val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1.2933333333333223</c:v>
                </c:pt>
                <c:pt idx="1">
                  <c:v>1.5</c:v>
                </c:pt>
                <c:pt idx="2">
                  <c:v>1.586615384615385</c:v>
                </c:pt>
                <c:pt idx="3">
                  <c:v>1.2558750000000032</c:v>
                </c:pt>
                <c:pt idx="4">
                  <c:v>1.2234615384614642</c:v>
                </c:pt>
                <c:pt idx="5">
                  <c:v>1.1829999999999927</c:v>
                </c:pt>
                <c:pt idx="6">
                  <c:v>1.3977419354838503</c:v>
                </c:pt>
                <c:pt idx="7">
                  <c:v>1.9112499999999955</c:v>
                </c:pt>
                <c:pt idx="8">
                  <c:v>2.3067619047619417</c:v>
                </c:pt>
                <c:pt idx="9">
                  <c:v>2.0300000000000011</c:v>
                </c:pt>
                <c:pt idx="10">
                  <c:v>2.082368421052621</c:v>
                </c:pt>
                <c:pt idx="11">
                  <c:v>1.5043333333333351</c:v>
                </c:pt>
                <c:pt idx="12">
                  <c:v>1.4180000000000064</c:v>
                </c:pt>
                <c:pt idx="13">
                  <c:v>1.5307407407407254</c:v>
                </c:pt>
                <c:pt idx="14">
                  <c:v>1.5861818181818137</c:v>
                </c:pt>
                <c:pt idx="15">
                  <c:v>2.0883333333333667</c:v>
                </c:pt>
                <c:pt idx="16">
                  <c:v>1.2465909090909406</c:v>
                </c:pt>
                <c:pt idx="17">
                  <c:v>0.35200000000000387</c:v>
                </c:pt>
              </c:numCache>
            </c:numRef>
          </c:val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</c:numCache>
            </c:numRef>
          </c:val>
        </c:ser>
        <c:marker val="1"/>
        <c:axId val="94643328"/>
        <c:axId val="94645248"/>
      </c:lineChart>
      <c:catAx>
        <c:axId val="946433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645248"/>
        <c:crosses val="autoZero"/>
        <c:lblAlgn val="ctr"/>
        <c:lblOffset val="100"/>
        <c:tickLblSkip val="1"/>
        <c:tickMarkSkip val="1"/>
      </c:catAx>
      <c:valAx>
        <c:axId val="94645248"/>
        <c:scaling>
          <c:orientation val="minMax"/>
          <c:max val="149"/>
          <c:min val="14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643328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5.3792592592592587</c:v>
                </c:pt>
                <c:pt idx="2">
                  <c:v>5.3837037037037021</c:v>
                </c:pt>
                <c:pt idx="3">
                  <c:v>5.3885185185185192</c:v>
                </c:pt>
                <c:pt idx="4">
                  <c:v>5.3811111111111112</c:v>
                </c:pt>
                <c:pt idx="5">
                  <c:v>5.3843750000000004</c:v>
                </c:pt>
                <c:pt idx="6">
                  <c:v>5.3909374999999988</c:v>
                </c:pt>
                <c:pt idx="7">
                  <c:v>5.3806249999999993</c:v>
                </c:pt>
                <c:pt idx="8">
                  <c:v>5.3753124999999997</c:v>
                </c:pt>
                <c:pt idx="9">
                  <c:v>5.3843749999999995</c:v>
                </c:pt>
                <c:pt idx="10">
                  <c:v>5.384999999999998</c:v>
                </c:pt>
                <c:pt idx="11">
                  <c:v>5.3778125000000001</c:v>
                </c:pt>
                <c:pt idx="12">
                  <c:v>5.3743750000000015</c:v>
                </c:pt>
                <c:pt idx="13">
                  <c:v>5.3725000000000014</c:v>
                </c:pt>
                <c:pt idx="14">
                  <c:v>5.3759374999999991</c:v>
                </c:pt>
                <c:pt idx="15">
                  <c:v>5.3800000000000008</c:v>
                </c:pt>
                <c:pt idx="16">
                  <c:v>5.3731250000000026</c:v>
                </c:pt>
              </c:numCache>
            </c:numRef>
          </c:val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5.3983636363636371</c:v>
                </c:pt>
                <c:pt idx="2">
                  <c:v>5.3988000000000014</c:v>
                </c:pt>
                <c:pt idx="3">
                  <c:v>5.395444444444446</c:v>
                </c:pt>
                <c:pt idx="4">
                  <c:v>5.4007272727272735</c:v>
                </c:pt>
                <c:pt idx="5">
                  <c:v>5.4022000000000006</c:v>
                </c:pt>
                <c:pt idx="6">
                  <c:v>5.4080000000000013</c:v>
                </c:pt>
                <c:pt idx="7">
                  <c:v>5.4202105263157891</c:v>
                </c:pt>
                <c:pt idx="8">
                  <c:v>5.4155000000000006</c:v>
                </c:pt>
                <c:pt idx="9">
                  <c:v>5.4034500000000003</c:v>
                </c:pt>
                <c:pt idx="10">
                  <c:v>5.3952857142857145</c:v>
                </c:pt>
                <c:pt idx="11">
                  <c:v>5.3988999999999994</c:v>
                </c:pt>
                <c:pt idx="12">
                  <c:v>5.3904000000000005</c:v>
                </c:pt>
                <c:pt idx="13">
                  <c:v>5.3913181818181819</c:v>
                </c:pt>
                <c:pt idx="14">
                  <c:v>5.3936500000000009</c:v>
                </c:pt>
                <c:pt idx="15">
                  <c:v>5.3931000000000004</c:v>
                </c:pt>
                <c:pt idx="16">
                  <c:v>5.4009090909090922</c:v>
                </c:pt>
                <c:pt idx="17">
                  <c:v>5.4131904761904774</c:v>
                </c:pt>
              </c:numCache>
            </c:numRef>
          </c:val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0">
                  <c:v>5.468</c:v>
                </c:pt>
                <c:pt idx="1">
                  <c:v>5.4340000000000002</c:v>
                </c:pt>
                <c:pt idx="2">
                  <c:v>5.4649999999999999</c:v>
                </c:pt>
                <c:pt idx="3">
                  <c:v>5.4610000000000003</c:v>
                </c:pt>
                <c:pt idx="4">
                  <c:v>5.47</c:v>
                </c:pt>
                <c:pt idx="5">
                  <c:v>5.4530000000000003</c:v>
                </c:pt>
                <c:pt idx="6">
                  <c:v>5.42</c:v>
                </c:pt>
                <c:pt idx="7">
                  <c:v>5.4249999999999998</c:v>
                </c:pt>
                <c:pt idx="8">
                  <c:v>5.4580000000000002</c:v>
                </c:pt>
                <c:pt idx="9">
                  <c:v>5.4850000000000003</c:v>
                </c:pt>
                <c:pt idx="10">
                  <c:v>5.4850000000000003</c:v>
                </c:pt>
                <c:pt idx="11">
                  <c:v>5.4660000000000002</c:v>
                </c:pt>
                <c:pt idx="12">
                  <c:v>5.44</c:v>
                </c:pt>
                <c:pt idx="13">
                  <c:v>5.4119999999999999</c:v>
                </c:pt>
              </c:numCache>
            </c:numRef>
          </c:val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5.37</c:v>
                </c:pt>
                <c:pt idx="1">
                  <c:v>5.37</c:v>
                </c:pt>
                <c:pt idx="2">
                  <c:v>5.36</c:v>
                </c:pt>
                <c:pt idx="3">
                  <c:v>5.37</c:v>
                </c:pt>
                <c:pt idx="4">
                  <c:v>5.38</c:v>
                </c:pt>
                <c:pt idx="5">
                  <c:v>5.38</c:v>
                </c:pt>
                <c:pt idx="6">
                  <c:v>5.37</c:v>
                </c:pt>
                <c:pt idx="7">
                  <c:v>5.37</c:v>
                </c:pt>
                <c:pt idx="8">
                  <c:v>5.39</c:v>
                </c:pt>
                <c:pt idx="9">
                  <c:v>5.39</c:v>
                </c:pt>
                <c:pt idx="10">
                  <c:v>5.39</c:v>
                </c:pt>
                <c:pt idx="11">
                  <c:v>5.4</c:v>
                </c:pt>
                <c:pt idx="12">
                  <c:v>5.38</c:v>
                </c:pt>
                <c:pt idx="13">
                  <c:v>5.37</c:v>
                </c:pt>
                <c:pt idx="14">
                  <c:v>5.39</c:v>
                </c:pt>
                <c:pt idx="15">
                  <c:v>5.36</c:v>
                </c:pt>
                <c:pt idx="16">
                  <c:v>5.37</c:v>
                </c:pt>
              </c:numCache>
            </c:numRef>
          </c:val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5.3841379310344832</c:v>
                </c:pt>
                <c:pt idx="2">
                  <c:v>5.39</c:v>
                </c:pt>
                <c:pt idx="3">
                  <c:v>5.3945762711864376</c:v>
                </c:pt>
                <c:pt idx="4">
                  <c:v>5.3907812499999999</c:v>
                </c:pt>
                <c:pt idx="5">
                  <c:v>5.3942622949999999</c:v>
                </c:pt>
                <c:pt idx="6">
                  <c:v>5.3879687499999998</c:v>
                </c:pt>
                <c:pt idx="7">
                  <c:v>5.369538461538462</c:v>
                </c:pt>
                <c:pt idx="8">
                  <c:v>5.3947540983606519</c:v>
                </c:pt>
                <c:pt idx="9">
                  <c:v>5.4126984126984148</c:v>
                </c:pt>
                <c:pt idx="10">
                  <c:v>5.4089473684210505</c:v>
                </c:pt>
                <c:pt idx="11">
                  <c:v>5.404915254237288</c:v>
                </c:pt>
                <c:pt idx="12">
                  <c:v>5.3971666666666644</c:v>
                </c:pt>
                <c:pt idx="13">
                  <c:v>5.3978461538461522</c:v>
                </c:pt>
                <c:pt idx="14">
                  <c:v>5.4017241379310326</c:v>
                </c:pt>
                <c:pt idx="15">
                  <c:v>5.3940677966101696</c:v>
                </c:pt>
                <c:pt idx="16">
                  <c:v>5.3842105263157878</c:v>
                </c:pt>
              </c:numCache>
            </c:numRef>
          </c:val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5.3694594594594607</c:v>
                </c:pt>
                <c:pt idx="1">
                  <c:v>5.3529166666666663</c:v>
                </c:pt>
                <c:pt idx="2">
                  <c:v>5.3434615384615398</c:v>
                </c:pt>
                <c:pt idx="3">
                  <c:v>5.37</c:v>
                </c:pt>
                <c:pt idx="4">
                  <c:v>5.3707272727272759</c:v>
                </c:pt>
                <c:pt idx="5">
                  <c:v>5.369210526315789</c:v>
                </c:pt>
                <c:pt idx="6">
                  <c:v>5.3768421052631572</c:v>
                </c:pt>
                <c:pt idx="7">
                  <c:v>5.3659090909090912</c:v>
                </c:pt>
                <c:pt idx="8">
                  <c:v>5.3595238095238091</c:v>
                </c:pt>
                <c:pt idx="9">
                  <c:v>5.3652173913043475</c:v>
                </c:pt>
                <c:pt idx="10">
                  <c:v>5.3545454545454554</c:v>
                </c:pt>
                <c:pt idx="11">
                  <c:v>5.3793333333333342</c:v>
                </c:pt>
                <c:pt idx="12">
                  <c:v>5.3821428571428571</c:v>
                </c:pt>
                <c:pt idx="13">
                  <c:v>5.3696428571428578</c:v>
                </c:pt>
                <c:pt idx="14">
                  <c:v>5.3713043478260865</c:v>
                </c:pt>
                <c:pt idx="15">
                  <c:v>5.3614285714285712</c:v>
                </c:pt>
              </c:numCache>
            </c:numRef>
          </c:val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5.37</c:v>
                </c:pt>
                <c:pt idx="2">
                  <c:v>5.36</c:v>
                </c:pt>
                <c:pt idx="3">
                  <c:v>5.39</c:v>
                </c:pt>
                <c:pt idx="4">
                  <c:v>5.4</c:v>
                </c:pt>
                <c:pt idx="5">
                  <c:v>5.4</c:v>
                </c:pt>
                <c:pt idx="6">
                  <c:v>5.41</c:v>
                </c:pt>
                <c:pt idx="7">
                  <c:v>5.4</c:v>
                </c:pt>
                <c:pt idx="8">
                  <c:v>5.4</c:v>
                </c:pt>
                <c:pt idx="9">
                  <c:v>5.39</c:v>
                </c:pt>
                <c:pt idx="10">
                  <c:v>5.4</c:v>
                </c:pt>
                <c:pt idx="11">
                  <c:v>5.37</c:v>
                </c:pt>
                <c:pt idx="12">
                  <c:v>5.39</c:v>
                </c:pt>
                <c:pt idx="13">
                  <c:v>5.39</c:v>
                </c:pt>
                <c:pt idx="14">
                  <c:v>5.4</c:v>
                </c:pt>
                <c:pt idx="15">
                  <c:v>5.42</c:v>
                </c:pt>
                <c:pt idx="16">
                  <c:v>5.4139999999999997</c:v>
                </c:pt>
                <c:pt idx="17">
                  <c:v>5.4</c:v>
                </c:pt>
              </c:numCache>
            </c:numRef>
          </c:val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0">
                  <c:v>5.4370000000000003</c:v>
                </c:pt>
                <c:pt idx="1">
                  <c:v>5.4169999999999998</c:v>
                </c:pt>
                <c:pt idx="2">
                  <c:v>5.41</c:v>
                </c:pt>
                <c:pt idx="3">
                  <c:v>5.4189999999999996</c:v>
                </c:pt>
                <c:pt idx="4">
                  <c:v>5.4320000000000004</c:v>
                </c:pt>
                <c:pt idx="5">
                  <c:v>5.4240000000000004</c:v>
                </c:pt>
                <c:pt idx="6">
                  <c:v>5.4240000000000004</c:v>
                </c:pt>
                <c:pt idx="7">
                  <c:v>5.4329999999999998</c:v>
                </c:pt>
                <c:pt idx="8">
                  <c:v>5.4249999999999998</c:v>
                </c:pt>
                <c:pt idx="9">
                  <c:v>5.4320000000000004</c:v>
                </c:pt>
                <c:pt idx="10">
                  <c:v>5.4279999999999999</c:v>
                </c:pt>
                <c:pt idx="11">
                  <c:v>5.452</c:v>
                </c:pt>
                <c:pt idx="12">
                  <c:v>5.4409999999999998</c:v>
                </c:pt>
                <c:pt idx="13">
                  <c:v>5.4470000000000001</c:v>
                </c:pt>
                <c:pt idx="14">
                  <c:v>5.44</c:v>
                </c:pt>
                <c:pt idx="15">
                  <c:v>5.4409999999999998</c:v>
                </c:pt>
                <c:pt idx="16">
                  <c:v>5.4340000000000002</c:v>
                </c:pt>
                <c:pt idx="17">
                  <c:v>5.4290000000000003</c:v>
                </c:pt>
              </c:numCache>
            </c:numRef>
          </c:val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1">
                  <c:v>5.37</c:v>
                </c:pt>
                <c:pt idx="2">
                  <c:v>5.37</c:v>
                </c:pt>
                <c:pt idx="3">
                  <c:v>5.4</c:v>
                </c:pt>
                <c:pt idx="4">
                  <c:v>5.41</c:v>
                </c:pt>
                <c:pt idx="5">
                  <c:v>5.41</c:v>
                </c:pt>
                <c:pt idx="6">
                  <c:v>5.41</c:v>
                </c:pt>
                <c:pt idx="7">
                  <c:v>5.4</c:v>
                </c:pt>
                <c:pt idx="8">
                  <c:v>5.39</c:v>
                </c:pt>
                <c:pt idx="9">
                  <c:v>5.4</c:v>
                </c:pt>
                <c:pt idx="10">
                  <c:v>5.41</c:v>
                </c:pt>
                <c:pt idx="11">
                  <c:v>5.41</c:v>
                </c:pt>
                <c:pt idx="12">
                  <c:v>5.4</c:v>
                </c:pt>
                <c:pt idx="13">
                  <c:v>5.4</c:v>
                </c:pt>
                <c:pt idx="14">
                  <c:v>5.39</c:v>
                </c:pt>
                <c:pt idx="15">
                  <c:v>5.4</c:v>
                </c:pt>
                <c:pt idx="16">
                  <c:v>5.38</c:v>
                </c:pt>
              </c:numCache>
            </c:numRef>
          </c:val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5.326666666666668</c:v>
                </c:pt>
                <c:pt idx="2">
                  <c:v>5.3523809523809529</c:v>
                </c:pt>
                <c:pt idx="3">
                  <c:v>5.36</c:v>
                </c:pt>
                <c:pt idx="4">
                  <c:v>5.3523809523809529</c:v>
                </c:pt>
                <c:pt idx="5">
                  <c:v>5.382352941176471</c:v>
                </c:pt>
                <c:pt idx="6">
                  <c:v>5.3650000000000002</c:v>
                </c:pt>
                <c:pt idx="7">
                  <c:v>5.3363636363636351</c:v>
                </c:pt>
                <c:pt idx="8">
                  <c:v>5.352380952380952</c:v>
                </c:pt>
                <c:pt idx="9">
                  <c:v>5.34</c:v>
                </c:pt>
                <c:pt idx="10">
                  <c:v>5.3562500000000011</c:v>
                </c:pt>
                <c:pt idx="11">
                  <c:v>5.3411764705882341</c:v>
                </c:pt>
                <c:pt idx="12">
                  <c:v>5.3473684210526313</c:v>
                </c:pt>
                <c:pt idx="13">
                  <c:v>5.3388888888888886</c:v>
                </c:pt>
              </c:numCache>
            </c:numRef>
          </c:val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5.4111148648648655</c:v>
                </c:pt>
                <c:pt idx="1">
                  <c:v>5.3802344159990714</c:v>
                </c:pt>
                <c:pt idx="2">
                  <c:v>5.3833346194546188</c:v>
                </c:pt>
                <c:pt idx="3">
                  <c:v>5.3948539234149404</c:v>
                </c:pt>
                <c:pt idx="4">
                  <c:v>5.3987727858946615</c:v>
                </c:pt>
                <c:pt idx="5">
                  <c:v>5.3999400762492265</c:v>
                </c:pt>
                <c:pt idx="6">
                  <c:v>5.3962748355263166</c:v>
                </c:pt>
                <c:pt idx="7">
                  <c:v>5.3900646715126976</c:v>
                </c:pt>
                <c:pt idx="8">
                  <c:v>5.3960471360265405</c:v>
                </c:pt>
                <c:pt idx="9">
                  <c:v>5.4002740804002771</c:v>
                </c:pt>
                <c:pt idx="10">
                  <c:v>5.4013028537252223</c:v>
                </c:pt>
                <c:pt idx="11">
                  <c:v>5.4000137558158858</c:v>
                </c:pt>
                <c:pt idx="12">
                  <c:v>5.3942452944862156</c:v>
                </c:pt>
                <c:pt idx="13">
                  <c:v>5.3889196081696085</c:v>
                </c:pt>
                <c:pt idx="14">
                  <c:v>5.3953269982196401</c:v>
                </c:pt>
                <c:pt idx="15">
                  <c:v>5.3936995460048429</c:v>
                </c:pt>
                <c:pt idx="16">
                  <c:v>5.3937492310321256</c:v>
                </c:pt>
                <c:pt idx="17">
                  <c:v>5.4140634920634936</c:v>
                </c:pt>
              </c:numCache>
            </c:numRef>
          </c:val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9.854054054053929E-2</c:v>
                </c:pt>
                <c:pt idx="1">
                  <c:v>0.10733333333333217</c:v>
                </c:pt>
                <c:pt idx="2">
                  <c:v>0.12153846153846004</c:v>
                </c:pt>
                <c:pt idx="3">
                  <c:v>0.10099999999999998</c:v>
                </c:pt>
                <c:pt idx="4">
                  <c:v>0.11761904761904685</c:v>
                </c:pt>
                <c:pt idx="5">
                  <c:v>8.3789473684211302E-2</c:v>
                </c:pt>
                <c:pt idx="6">
                  <c:v>5.9000000000000163E-2</c:v>
                </c:pt>
                <c:pt idx="7">
                  <c:v>9.6636363636364742E-2</c:v>
                </c:pt>
                <c:pt idx="8">
                  <c:v>0.10561904761904817</c:v>
                </c:pt>
                <c:pt idx="9">
                  <c:v>0.14500000000000046</c:v>
                </c:pt>
                <c:pt idx="10">
                  <c:v>0.13045454545454493</c:v>
                </c:pt>
                <c:pt idx="11">
                  <c:v>0.12482352941176611</c:v>
                </c:pt>
                <c:pt idx="12">
                  <c:v>9.363157894736851E-2</c:v>
                </c:pt>
                <c:pt idx="13">
                  <c:v>0.10811111111111149</c:v>
                </c:pt>
                <c:pt idx="14">
                  <c:v>6.8695652173913935E-2</c:v>
                </c:pt>
                <c:pt idx="15">
                  <c:v>8.0999999999999517E-2</c:v>
                </c:pt>
                <c:pt idx="16">
                  <c:v>6.4000000000000057E-2</c:v>
                </c:pt>
                <c:pt idx="17">
                  <c:v>2.8999999999999915E-2</c:v>
                </c:pt>
              </c:numCache>
            </c:numRef>
          </c:val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</c:ser>
        <c:marker val="1"/>
        <c:axId val="94869760"/>
        <c:axId val="94900608"/>
      </c:lineChart>
      <c:catAx>
        <c:axId val="948697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900608"/>
        <c:crosses val="autoZero"/>
        <c:lblAlgn val="ctr"/>
        <c:lblOffset val="100"/>
        <c:tickLblSkip val="1"/>
        <c:tickMarkSkip val="1"/>
      </c:catAx>
      <c:valAx>
        <c:axId val="94900608"/>
        <c:scaling>
          <c:orientation val="minMax"/>
          <c:max val="5.8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86976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171190827686564"/>
          <c:y val="7.6923192492777168E-2"/>
          <c:w val="0.63063174027262869"/>
          <c:h val="0.78461656342632657"/>
        </c:manualLayout>
      </c:layout>
      <c:lineChart>
        <c:grouping val="standard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104.80909090909094</c:v>
                </c:pt>
                <c:pt idx="2">
                  <c:v>105.39599999999999</c:v>
                </c:pt>
                <c:pt idx="3">
                  <c:v>104.83722222222224</c:v>
                </c:pt>
                <c:pt idx="4">
                  <c:v>104.46318181818182</c:v>
                </c:pt>
                <c:pt idx="5">
                  <c:v>104.33750000000001</c:v>
                </c:pt>
                <c:pt idx="6">
                  <c:v>104.19772727272725</c:v>
                </c:pt>
                <c:pt idx="7">
                  <c:v>104.22526315789473</c:v>
                </c:pt>
                <c:pt idx="8">
                  <c:v>104.83150000000001</c:v>
                </c:pt>
                <c:pt idx="9">
                  <c:v>104.89399999999998</c:v>
                </c:pt>
                <c:pt idx="10">
                  <c:v>104.88409523809523</c:v>
                </c:pt>
                <c:pt idx="11">
                  <c:v>104.66500000000001</c:v>
                </c:pt>
                <c:pt idx="12">
                  <c:v>104.10250000000001</c:v>
                </c:pt>
                <c:pt idx="13">
                  <c:v>103.94236363636364</c:v>
                </c:pt>
                <c:pt idx="14">
                  <c:v>103.65050000000001</c:v>
                </c:pt>
                <c:pt idx="15">
                  <c:v>104.1875</c:v>
                </c:pt>
                <c:pt idx="16">
                  <c:v>104.33636363636364</c:v>
                </c:pt>
                <c:pt idx="17">
                  <c:v>104.02619047619051</c:v>
                </c:pt>
              </c:numCache>
            </c:numRef>
          </c:val>
        </c:ser>
        <c:ser>
          <c:idx val="0"/>
          <c:order val="1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105.30769230769231</c:v>
                </c:pt>
                <c:pt idx="1">
                  <c:v>105.18333333333332</c:v>
                </c:pt>
                <c:pt idx="2">
                  <c:v>104.67692307692309</c:v>
                </c:pt>
                <c:pt idx="3">
                  <c:v>104.79696969696967</c:v>
                </c:pt>
                <c:pt idx="4">
                  <c:v>104.75098039215685</c:v>
                </c:pt>
                <c:pt idx="5">
                  <c:v>104.22105263157894</c:v>
                </c:pt>
                <c:pt idx="6">
                  <c:v>104.14210526315792</c:v>
                </c:pt>
                <c:pt idx="7">
                  <c:v>104.85714285714286</c:v>
                </c:pt>
                <c:pt idx="8">
                  <c:v>104.6952380952381</c:v>
                </c:pt>
                <c:pt idx="9">
                  <c:v>104.43333333333332</c:v>
                </c:pt>
                <c:pt idx="10">
                  <c:v>104.46</c:v>
                </c:pt>
                <c:pt idx="11">
                  <c:v>104.80714285714286</c:v>
                </c:pt>
                <c:pt idx="12">
                  <c:v>104.31428571428572</c:v>
                </c:pt>
                <c:pt idx="13">
                  <c:v>105.43913043478263</c:v>
                </c:pt>
                <c:pt idx="14">
                  <c:v>104.07368421052634</c:v>
                </c:pt>
                <c:pt idx="15">
                  <c:v>104.16190476190476</c:v>
                </c:pt>
              </c:numCache>
            </c:numRef>
          </c:val>
        </c:ser>
        <c:ser>
          <c:idx val="1"/>
          <c:order val="2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CL!$H$3:$H$20</c:f>
              <c:numCache>
                <c:formatCode>0.0</c:formatCode>
                <c:ptCount val="18"/>
                <c:pt idx="1">
                  <c:v>105.1</c:v>
                </c:pt>
                <c:pt idx="2">
                  <c:v>104.3</c:v>
                </c:pt>
                <c:pt idx="3">
                  <c:v>103.8</c:v>
                </c:pt>
                <c:pt idx="4">
                  <c:v>104</c:v>
                </c:pt>
                <c:pt idx="5">
                  <c:v>104.2</c:v>
                </c:pt>
                <c:pt idx="6">
                  <c:v>104.1</c:v>
                </c:pt>
                <c:pt idx="7">
                  <c:v>104.6</c:v>
                </c:pt>
                <c:pt idx="8">
                  <c:v>104</c:v>
                </c:pt>
                <c:pt idx="9">
                  <c:v>104.4</c:v>
                </c:pt>
                <c:pt idx="10">
                  <c:v>104.3</c:v>
                </c:pt>
                <c:pt idx="11">
                  <c:v>103.6</c:v>
                </c:pt>
                <c:pt idx="12">
                  <c:v>103.6</c:v>
                </c:pt>
                <c:pt idx="13">
                  <c:v>104.4</c:v>
                </c:pt>
                <c:pt idx="14">
                  <c:v>104.1</c:v>
                </c:pt>
                <c:pt idx="15">
                  <c:v>104.4</c:v>
                </c:pt>
                <c:pt idx="16">
                  <c:v>103.8</c:v>
                </c:pt>
                <c:pt idx="17">
                  <c:v>104</c:v>
                </c:pt>
              </c:numCache>
            </c:numRef>
          </c:val>
        </c:ser>
        <c:ser>
          <c:idx val="8"/>
          <c:order val="3"/>
          <c:tx>
            <c:strRef>
              <c:f>CL!$L$2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</c:ser>
        <c:ser>
          <c:idx val="4"/>
          <c:order val="4"/>
          <c:tx>
            <c:strRef>
              <c:f>CL!$M$2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CL!$M$3:$M$20</c:f>
              <c:numCache>
                <c:formatCode>0.0</c:formatCode>
                <c:ptCount val="18"/>
                <c:pt idx="0">
                  <c:v>105.30769230769231</c:v>
                </c:pt>
                <c:pt idx="1">
                  <c:v>105.14166666666665</c:v>
                </c:pt>
                <c:pt idx="2">
                  <c:v>104.48846153846154</c:v>
                </c:pt>
                <c:pt idx="3">
                  <c:v>104.29848484848483</c:v>
                </c:pt>
                <c:pt idx="4">
                  <c:v>104.37549019607843</c:v>
                </c:pt>
                <c:pt idx="5">
                  <c:v>104.21052631578948</c:v>
                </c:pt>
                <c:pt idx="6">
                  <c:v>104.12105263157895</c:v>
                </c:pt>
                <c:pt idx="7">
                  <c:v>104.72857142857143</c:v>
                </c:pt>
                <c:pt idx="8">
                  <c:v>104.34761904761905</c:v>
                </c:pt>
                <c:pt idx="9">
                  <c:v>104.41666666666666</c:v>
                </c:pt>
                <c:pt idx="10">
                  <c:v>104.38</c:v>
                </c:pt>
                <c:pt idx="11">
                  <c:v>104.20357142857142</c:v>
                </c:pt>
                <c:pt idx="12">
                  <c:v>103.95714285714286</c:v>
                </c:pt>
                <c:pt idx="13">
                  <c:v>104.91956521739132</c:v>
                </c:pt>
                <c:pt idx="14">
                  <c:v>104.08684210526317</c:v>
                </c:pt>
                <c:pt idx="15">
                  <c:v>104.28095238095239</c:v>
                </c:pt>
                <c:pt idx="16">
                  <c:v>103.8</c:v>
                </c:pt>
                <c:pt idx="17">
                  <c:v>104</c:v>
                </c:pt>
              </c:numCache>
            </c:numRef>
          </c:val>
        </c:ser>
        <c:ser>
          <c:idx val="6"/>
          <c:order val="5"/>
          <c:tx>
            <c:strRef>
              <c:f>CL!$R$2</c:f>
              <c:strCache>
                <c:ptCount val="1"/>
                <c:pt idx="0">
                  <c:v>CL下限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</c:ser>
        <c:ser>
          <c:idx val="3"/>
          <c:order val="6"/>
          <c:tx>
            <c:strRef>
              <c:f>CL!$S$2</c:f>
              <c:strCache>
                <c:ptCount val="1"/>
                <c:pt idx="0">
                  <c:v>CL上限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</c:ser>
        <c:marker val="1"/>
        <c:axId val="94966528"/>
        <c:axId val="94968448"/>
      </c:lineChart>
      <c:catAx>
        <c:axId val="949665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968448"/>
        <c:crosses val="autoZero"/>
        <c:lblAlgn val="ctr"/>
        <c:lblOffset val="100"/>
        <c:tickLblSkip val="1"/>
        <c:tickMarkSkip val="1"/>
      </c:catAx>
      <c:valAx>
        <c:axId val="94968448"/>
        <c:scaling>
          <c:orientation val="minMax"/>
          <c:max val="112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96652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6881693210965"/>
          <c:y val="0.21115582774375077"/>
          <c:w val="0.21994351771830428"/>
          <c:h val="0.571241372606211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4684385382064667E-2"/>
          <c:y val="7.6923192492777168E-2"/>
          <c:w val="0.66611295681063121"/>
          <c:h val="0.78461656342632657"/>
        </c:manualLayout>
      </c:layout>
      <c:lineChart>
        <c:grouping val="standard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109</c:v>
                </c:pt>
                <c:pt idx="2">
                  <c:v>108.93703703703703</c:v>
                </c:pt>
                <c:pt idx="3">
                  <c:v>108.88518518518516</c:v>
                </c:pt>
                <c:pt idx="4">
                  <c:v>108.64444444444443</c:v>
                </c:pt>
                <c:pt idx="5">
                  <c:v>108.840625</c:v>
                </c:pt>
                <c:pt idx="6">
                  <c:v>109.08124999999998</c:v>
                </c:pt>
                <c:pt idx="7">
                  <c:v>108.89375000000001</c:v>
                </c:pt>
                <c:pt idx="8">
                  <c:v>108.99374999999999</c:v>
                </c:pt>
                <c:pt idx="9">
                  <c:v>108.97500000000002</c:v>
                </c:pt>
                <c:pt idx="10">
                  <c:v>109.05624999999998</c:v>
                </c:pt>
                <c:pt idx="11">
                  <c:v>108.86562499999999</c:v>
                </c:pt>
                <c:pt idx="12">
                  <c:v>109.065625</c:v>
                </c:pt>
                <c:pt idx="13">
                  <c:v>109.04999999999998</c:v>
                </c:pt>
                <c:pt idx="14">
                  <c:v>109.0125</c:v>
                </c:pt>
              </c:numCache>
            </c:numRef>
          </c:val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0">
                  <c:v>110.05</c:v>
                </c:pt>
                <c:pt idx="1">
                  <c:v>109.66</c:v>
                </c:pt>
                <c:pt idx="2">
                  <c:v>110.13</c:v>
                </c:pt>
                <c:pt idx="3">
                  <c:v>110.68</c:v>
                </c:pt>
                <c:pt idx="4">
                  <c:v>110.02</c:v>
                </c:pt>
                <c:pt idx="5">
                  <c:v>110.15</c:v>
                </c:pt>
                <c:pt idx="6">
                  <c:v>110.41</c:v>
                </c:pt>
                <c:pt idx="7">
                  <c:v>110.68</c:v>
                </c:pt>
                <c:pt idx="8">
                  <c:v>110.02500000000001</c:v>
                </c:pt>
                <c:pt idx="9">
                  <c:v>109.1</c:v>
                </c:pt>
                <c:pt idx="10">
                  <c:v>109.2</c:v>
                </c:pt>
                <c:pt idx="11">
                  <c:v>109.16</c:v>
                </c:pt>
                <c:pt idx="12">
                  <c:v>109.09</c:v>
                </c:pt>
                <c:pt idx="13">
                  <c:v>109.99</c:v>
                </c:pt>
              </c:numCache>
            </c:numRef>
          </c:val>
        </c:ser>
        <c:ser>
          <c:idx val="2"/>
          <c:order val="2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CL!$E$3:$E$20</c:f>
              <c:numCache>
                <c:formatCode>0.0</c:formatCode>
                <c:ptCount val="18"/>
                <c:pt idx="0">
                  <c:v>109.21</c:v>
                </c:pt>
                <c:pt idx="1">
                  <c:v>109.05</c:v>
                </c:pt>
                <c:pt idx="2">
                  <c:v>108.92</c:v>
                </c:pt>
                <c:pt idx="3">
                  <c:v>108.8</c:v>
                </c:pt>
                <c:pt idx="4">
                  <c:v>108.81</c:v>
                </c:pt>
                <c:pt idx="5">
                  <c:v>108.69</c:v>
                </c:pt>
                <c:pt idx="6">
                  <c:v>108.85</c:v>
                </c:pt>
                <c:pt idx="7">
                  <c:v>108.59</c:v>
                </c:pt>
                <c:pt idx="8">
                  <c:v>108.56</c:v>
                </c:pt>
                <c:pt idx="9">
                  <c:v>108.61</c:v>
                </c:pt>
                <c:pt idx="10">
                  <c:v>108.65</c:v>
                </c:pt>
                <c:pt idx="11">
                  <c:v>108.73</c:v>
                </c:pt>
                <c:pt idx="12">
                  <c:v>108.47</c:v>
                </c:pt>
                <c:pt idx="13">
                  <c:v>108.59</c:v>
                </c:pt>
                <c:pt idx="14">
                  <c:v>109.2</c:v>
                </c:pt>
                <c:pt idx="15">
                  <c:v>108.98</c:v>
                </c:pt>
                <c:pt idx="16">
                  <c:v>109.25</c:v>
                </c:pt>
              </c:numCache>
            </c:numRef>
          </c:val>
        </c:ser>
        <c:ser>
          <c:idx val="3"/>
          <c:order val="3"/>
          <c:tx>
            <c:strRef>
              <c:f>CL!$F$2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109.4793103448276</c:v>
                </c:pt>
                <c:pt idx="2">
                  <c:v>109.515625</c:v>
                </c:pt>
                <c:pt idx="3">
                  <c:v>109.52542372881356</c:v>
                </c:pt>
                <c:pt idx="4">
                  <c:v>109.4328125</c:v>
                </c:pt>
                <c:pt idx="5">
                  <c:v>109.51967209999999</c:v>
                </c:pt>
                <c:pt idx="6">
                  <c:v>108.93593749999999</c:v>
                </c:pt>
                <c:pt idx="7">
                  <c:v>108.83076923076922</c:v>
                </c:pt>
                <c:pt idx="8">
                  <c:v>109.1</c:v>
                </c:pt>
                <c:pt idx="9">
                  <c:v>109.29682539682544</c:v>
                </c:pt>
                <c:pt idx="10">
                  <c:v>109.14912280701751</c:v>
                </c:pt>
                <c:pt idx="11">
                  <c:v>109.20666666666665</c:v>
                </c:pt>
                <c:pt idx="12">
                  <c:v>109.00655737704922</c:v>
                </c:pt>
                <c:pt idx="13">
                  <c:v>109.03230769230764</c:v>
                </c:pt>
                <c:pt idx="14">
                  <c:v>109.02241379310344</c:v>
                </c:pt>
                <c:pt idx="15">
                  <c:v>108.31333333333333</c:v>
                </c:pt>
                <c:pt idx="16">
                  <c:v>107.89122807017547</c:v>
                </c:pt>
              </c:numCache>
            </c:numRef>
          </c:val>
        </c:ser>
        <c:ser>
          <c:idx val="8"/>
          <c:order val="4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CL!$I$3:$I$20</c:f>
              <c:numCache>
                <c:formatCode>0.0</c:formatCode>
                <c:ptCount val="18"/>
                <c:pt idx="0">
                  <c:v>110.117</c:v>
                </c:pt>
                <c:pt idx="1">
                  <c:v>110.01600000000001</c:v>
                </c:pt>
                <c:pt idx="2">
                  <c:v>109.995</c:v>
                </c:pt>
                <c:pt idx="3">
                  <c:v>108.499</c:v>
                </c:pt>
                <c:pt idx="4">
                  <c:v>108.125</c:v>
                </c:pt>
                <c:pt idx="5">
                  <c:v>108.48099999999999</c:v>
                </c:pt>
                <c:pt idx="6">
                  <c:v>108.99299999999999</c:v>
                </c:pt>
                <c:pt idx="7">
                  <c:v>109.161</c:v>
                </c:pt>
                <c:pt idx="8">
                  <c:v>109.021</c:v>
                </c:pt>
                <c:pt idx="9">
                  <c:v>109.206</c:v>
                </c:pt>
                <c:pt idx="10">
                  <c:v>109.004</c:v>
                </c:pt>
                <c:pt idx="11">
                  <c:v>109.288</c:v>
                </c:pt>
                <c:pt idx="12">
                  <c:v>109.124</c:v>
                </c:pt>
                <c:pt idx="13">
                  <c:v>109.19199999999999</c:v>
                </c:pt>
                <c:pt idx="14">
                  <c:v>109.404</c:v>
                </c:pt>
                <c:pt idx="15">
                  <c:v>109.143</c:v>
                </c:pt>
                <c:pt idx="16">
                  <c:v>109.117</c:v>
                </c:pt>
              </c:numCache>
            </c:numRef>
          </c:val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1">
                  <c:v>108.9</c:v>
                </c:pt>
                <c:pt idx="2">
                  <c:v>109.02</c:v>
                </c:pt>
                <c:pt idx="3">
                  <c:v>109.71</c:v>
                </c:pt>
                <c:pt idx="4">
                  <c:v>109.71</c:v>
                </c:pt>
                <c:pt idx="5">
                  <c:v>109.61</c:v>
                </c:pt>
                <c:pt idx="6">
                  <c:v>109.61</c:v>
                </c:pt>
                <c:pt idx="7">
                  <c:v>109.34</c:v>
                </c:pt>
                <c:pt idx="8">
                  <c:v>109.23</c:v>
                </c:pt>
                <c:pt idx="9">
                  <c:v>109.38</c:v>
                </c:pt>
                <c:pt idx="10">
                  <c:v>108.93</c:v>
                </c:pt>
                <c:pt idx="11">
                  <c:v>109.05</c:v>
                </c:pt>
                <c:pt idx="12">
                  <c:v>108.73</c:v>
                </c:pt>
                <c:pt idx="13">
                  <c:v>109.72</c:v>
                </c:pt>
                <c:pt idx="14">
                  <c:v>109.82</c:v>
                </c:pt>
                <c:pt idx="15">
                  <c:v>109.92</c:v>
                </c:pt>
                <c:pt idx="16">
                  <c:v>109.72</c:v>
                </c:pt>
                <c:pt idx="17">
                  <c:v>109.175</c:v>
                </c:pt>
              </c:numCache>
            </c:numRef>
          </c:val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CL!$K$3:$K$20</c:f>
              <c:numCache>
                <c:formatCode>0.0</c:formatCode>
                <c:ptCount val="18"/>
                <c:pt idx="1">
                  <c:v>108.21875</c:v>
                </c:pt>
                <c:pt idx="2">
                  <c:v>108.71428571428571</c:v>
                </c:pt>
                <c:pt idx="3">
                  <c:v>108.2</c:v>
                </c:pt>
                <c:pt idx="4">
                  <c:v>108.23809523809524</c:v>
                </c:pt>
                <c:pt idx="5">
                  <c:v>108.35294117647059</c:v>
                </c:pt>
                <c:pt idx="6">
                  <c:v>108.7</c:v>
                </c:pt>
                <c:pt idx="7">
                  <c:v>108</c:v>
                </c:pt>
                <c:pt idx="8">
                  <c:v>108.94444444444444</c:v>
                </c:pt>
                <c:pt idx="9">
                  <c:v>108.7</c:v>
                </c:pt>
                <c:pt idx="10">
                  <c:v>108.9375</c:v>
                </c:pt>
                <c:pt idx="11">
                  <c:v>108.82352941176471</c:v>
                </c:pt>
                <c:pt idx="12">
                  <c:v>108.89473684210526</c:v>
                </c:pt>
                <c:pt idx="13">
                  <c:v>108.94444444444444</c:v>
                </c:pt>
              </c:numCache>
            </c:numRef>
          </c:val>
        </c:ser>
        <c:ser>
          <c:idx val="6"/>
          <c:order val="7"/>
          <c:tx>
            <c:strRef>
              <c:f>CL!$O$2</c:f>
              <c:strCache>
                <c:ptCount val="1"/>
                <c:pt idx="0">
                  <c:v>CL認証値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CL!$O$3:$O$20</c:f>
              <c:numCache>
                <c:formatCode>0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</c:ser>
        <c:ser>
          <c:idx val="11"/>
          <c:order val="8"/>
          <c:tx>
            <c:strRef>
              <c:f>CL!$P$2</c:f>
              <c:strCache>
                <c:ptCount val="1"/>
                <c:pt idx="0">
                  <c:v>A&amp;T平均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CL!$P$3:$P$17</c:f>
              <c:numCache>
                <c:formatCode>0.0</c:formatCode>
                <c:ptCount val="15"/>
                <c:pt idx="0">
                  <c:v>109.79233333333333</c:v>
                </c:pt>
                <c:pt idx="1">
                  <c:v>108.64164390673982</c:v>
                </c:pt>
                <c:pt idx="2">
                  <c:v>108.82849346891533</c:v>
                </c:pt>
                <c:pt idx="3">
                  <c:v>108.64210389202763</c:v>
                </c:pt>
                <c:pt idx="4">
                  <c:v>108.43044175009018</c:v>
                </c:pt>
                <c:pt idx="5">
                  <c:v>108.49771728455883</c:v>
                </c:pt>
                <c:pt idx="6">
                  <c:v>108.59723934659091</c:v>
                </c:pt>
                <c:pt idx="7">
                  <c:v>108.46509779858299</c:v>
                </c:pt>
                <c:pt idx="8">
                  <c:v>108.58821180555555</c:v>
                </c:pt>
                <c:pt idx="9">
                  <c:v>108.52022817460319</c:v>
                </c:pt>
                <c:pt idx="10">
                  <c:v>108.47637100563909</c:v>
                </c:pt>
                <c:pt idx="11">
                  <c:v>108.47360263480392</c:v>
                </c:pt>
                <c:pt idx="12">
                  <c:v>108.31042740239431</c:v>
                </c:pt>
                <c:pt idx="13">
                  <c:v>108.55763947163948</c:v>
                </c:pt>
                <c:pt idx="14">
                  <c:v>108.35156896551723</c:v>
                </c:pt>
              </c:numCache>
            </c:numRef>
          </c:val>
        </c:ser>
        <c:ser>
          <c:idx val="7"/>
          <c:order val="9"/>
          <c:tx>
            <c:strRef>
              <c:f>CL!$T$2</c:f>
              <c:strCache>
                <c:ptCount val="1"/>
                <c:pt idx="0">
                  <c:v>A&amp;T下限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CL!$T$3:$T$20</c:f>
              <c:numCache>
                <c:formatCode>General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</c:ser>
        <c:ser>
          <c:idx val="9"/>
          <c:order val="10"/>
          <c:tx>
            <c:strRef>
              <c:f>CL!$U$2</c:f>
              <c:strCache>
                <c:ptCount val="1"/>
                <c:pt idx="0">
                  <c:v>A&amp;T上限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CL!$U$3:$U$20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</c:numCache>
            </c:numRef>
          </c:val>
        </c:ser>
        <c:marker val="1"/>
        <c:axId val="95049216"/>
        <c:axId val="95051136"/>
      </c:lineChart>
      <c:catAx>
        <c:axId val="950492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51136"/>
        <c:crosses val="autoZero"/>
        <c:lblAlgn val="ctr"/>
        <c:lblOffset val="100"/>
        <c:tickLblSkip val="1"/>
        <c:tickMarkSkip val="1"/>
      </c:catAx>
      <c:valAx>
        <c:axId val="95051136"/>
        <c:scaling>
          <c:orientation val="minMax"/>
          <c:max val="115"/>
          <c:min val="10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49216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04219062169467"/>
          <c:y val="0.11773346149602879"/>
          <c:w val="0.19490212977109525"/>
          <c:h val="0.807205948629896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11.359259259259261</c:v>
                </c:pt>
                <c:pt idx="2">
                  <c:v>11.30740740740741</c:v>
                </c:pt>
                <c:pt idx="3">
                  <c:v>11.351851851851857</c:v>
                </c:pt>
                <c:pt idx="4">
                  <c:v>11.248148148148143</c:v>
                </c:pt>
                <c:pt idx="5">
                  <c:v>11.224999999999996</c:v>
                </c:pt>
                <c:pt idx="6">
                  <c:v>11.237499999999997</c:v>
                </c:pt>
                <c:pt idx="7">
                  <c:v>11.274999999999999</c:v>
                </c:pt>
                <c:pt idx="8">
                  <c:v>11.253124999999999</c:v>
                </c:pt>
                <c:pt idx="9">
                  <c:v>11.246874999999996</c:v>
                </c:pt>
                <c:pt idx="10">
                  <c:v>11.262500000000003</c:v>
                </c:pt>
                <c:pt idx="11">
                  <c:v>11.281250000000002</c:v>
                </c:pt>
                <c:pt idx="12">
                  <c:v>11.234375</c:v>
                </c:pt>
                <c:pt idx="13">
                  <c:v>11.199999999999996</c:v>
                </c:pt>
                <c:pt idx="14">
                  <c:v>11.268749999999997</c:v>
                </c:pt>
                <c:pt idx="15">
                  <c:v>11.340624999999999</c:v>
                </c:pt>
                <c:pt idx="16">
                  <c:v>11.215624999999994</c:v>
                </c:pt>
              </c:numCache>
            </c:numRef>
          </c:val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11.423409090909093</c:v>
                </c:pt>
                <c:pt idx="2">
                  <c:v>11.414249999999999</c:v>
                </c:pt>
                <c:pt idx="3">
                  <c:v>11.384777777777778</c:v>
                </c:pt>
                <c:pt idx="4">
                  <c:v>11.3865</c:v>
                </c:pt>
                <c:pt idx="5">
                  <c:v>11.4954</c:v>
                </c:pt>
                <c:pt idx="6">
                  <c:v>11.481</c:v>
                </c:pt>
                <c:pt idx="7">
                  <c:v>11.420368421052633</c:v>
                </c:pt>
                <c:pt idx="8">
                  <c:v>11.425549999999998</c:v>
                </c:pt>
                <c:pt idx="9">
                  <c:v>11.460699999999999</c:v>
                </c:pt>
                <c:pt idx="10">
                  <c:v>11.369714285714286</c:v>
                </c:pt>
                <c:pt idx="11">
                  <c:v>11.340599999999998</c:v>
                </c:pt>
                <c:pt idx="12">
                  <c:v>11.467000000000002</c:v>
                </c:pt>
                <c:pt idx="13">
                  <c:v>11.509636363636362</c:v>
                </c:pt>
                <c:pt idx="14">
                  <c:v>11.501349999999999</c:v>
                </c:pt>
                <c:pt idx="15">
                  <c:v>11.434749999999998</c:v>
                </c:pt>
                <c:pt idx="16">
                  <c:v>11.436772727272725</c:v>
                </c:pt>
                <c:pt idx="17">
                  <c:v>11.424333333333333</c:v>
                </c:pt>
              </c:numCache>
            </c:numRef>
          </c:val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0">
                  <c:v>11.048</c:v>
                </c:pt>
                <c:pt idx="1">
                  <c:v>11.007</c:v>
                </c:pt>
                <c:pt idx="2">
                  <c:v>11.1</c:v>
                </c:pt>
                <c:pt idx="3">
                  <c:v>11.066000000000001</c:v>
                </c:pt>
                <c:pt idx="4">
                  <c:v>11.109</c:v>
                </c:pt>
                <c:pt idx="5">
                  <c:v>11.175000000000001</c:v>
                </c:pt>
                <c:pt idx="6">
                  <c:v>11.159000000000001</c:v>
                </c:pt>
                <c:pt idx="7">
                  <c:v>11.185</c:v>
                </c:pt>
                <c:pt idx="8">
                  <c:v>11.154</c:v>
                </c:pt>
                <c:pt idx="9">
                  <c:v>11.202999999999999</c:v>
                </c:pt>
                <c:pt idx="10">
                  <c:v>11.234</c:v>
                </c:pt>
                <c:pt idx="11">
                  <c:v>11.226000000000001</c:v>
                </c:pt>
                <c:pt idx="12">
                  <c:v>11.265000000000001</c:v>
                </c:pt>
                <c:pt idx="13">
                  <c:v>11.173999999999999</c:v>
                </c:pt>
              </c:numCache>
            </c:numRef>
          </c:val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11.14</c:v>
                </c:pt>
                <c:pt idx="1">
                  <c:v>11.11</c:v>
                </c:pt>
                <c:pt idx="2">
                  <c:v>11.17</c:v>
                </c:pt>
                <c:pt idx="3">
                  <c:v>11.16</c:v>
                </c:pt>
                <c:pt idx="4">
                  <c:v>11.13</c:v>
                </c:pt>
                <c:pt idx="5">
                  <c:v>11.11</c:v>
                </c:pt>
                <c:pt idx="6">
                  <c:v>11.16</c:v>
                </c:pt>
                <c:pt idx="7">
                  <c:v>11.14</c:v>
                </c:pt>
                <c:pt idx="8">
                  <c:v>11.15</c:v>
                </c:pt>
                <c:pt idx="9">
                  <c:v>11.21</c:v>
                </c:pt>
                <c:pt idx="10">
                  <c:v>11.22</c:v>
                </c:pt>
                <c:pt idx="11">
                  <c:v>11.18</c:v>
                </c:pt>
                <c:pt idx="12">
                  <c:v>11.19</c:v>
                </c:pt>
                <c:pt idx="13">
                  <c:v>11.1</c:v>
                </c:pt>
                <c:pt idx="14">
                  <c:v>11.09</c:v>
                </c:pt>
                <c:pt idx="15">
                  <c:v>11.08</c:v>
                </c:pt>
                <c:pt idx="16">
                  <c:v>11.07</c:v>
                </c:pt>
              </c:numCache>
            </c:numRef>
          </c:val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11.304827586206898</c:v>
                </c:pt>
                <c:pt idx="2">
                  <c:v>11.3140625</c:v>
                </c:pt>
                <c:pt idx="3">
                  <c:v>11.523275862068965</c:v>
                </c:pt>
                <c:pt idx="4">
                  <c:v>11.530615384615388</c:v>
                </c:pt>
                <c:pt idx="5">
                  <c:v>11.53016667</c:v>
                </c:pt>
                <c:pt idx="6">
                  <c:v>11.51131147540984</c:v>
                </c:pt>
                <c:pt idx="7">
                  <c:v>11.444393939393935</c:v>
                </c:pt>
                <c:pt idx="8">
                  <c:v>11.422881355932196</c:v>
                </c:pt>
                <c:pt idx="9">
                  <c:v>11.511999999999997</c:v>
                </c:pt>
                <c:pt idx="10">
                  <c:v>11.487368421052636</c:v>
                </c:pt>
                <c:pt idx="11">
                  <c:v>11.447894736842105</c:v>
                </c:pt>
                <c:pt idx="12">
                  <c:v>11.326551724137929</c:v>
                </c:pt>
                <c:pt idx="13">
                  <c:v>11.375781249999999</c:v>
                </c:pt>
                <c:pt idx="14">
                  <c:v>11.424561403508772</c:v>
                </c:pt>
                <c:pt idx="15">
                  <c:v>11.368275862068966</c:v>
                </c:pt>
                <c:pt idx="16">
                  <c:v>11.445714285714287</c:v>
                </c:pt>
              </c:numCache>
            </c:numRef>
          </c:val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11.268421052631581</c:v>
                </c:pt>
                <c:pt idx="1">
                  <c:v>11.237499999999999</c:v>
                </c:pt>
                <c:pt idx="2">
                  <c:v>11.239102564102565</c:v>
                </c:pt>
                <c:pt idx="3">
                  <c:v>11.206249999999997</c:v>
                </c:pt>
                <c:pt idx="4">
                  <c:v>11.199645390070923</c:v>
                </c:pt>
                <c:pt idx="5">
                  <c:v>11.26341463414634</c:v>
                </c:pt>
                <c:pt idx="6">
                  <c:v>11.174561403508772</c:v>
                </c:pt>
                <c:pt idx="7">
                  <c:v>11.215833333333332</c:v>
                </c:pt>
                <c:pt idx="8">
                  <c:v>11.266666666666667</c:v>
                </c:pt>
                <c:pt idx="9">
                  <c:v>11.334782608695651</c:v>
                </c:pt>
                <c:pt idx="10">
                  <c:v>11.35378787878788</c:v>
                </c:pt>
                <c:pt idx="11">
                  <c:v>11.387500000000003</c:v>
                </c:pt>
                <c:pt idx="12">
                  <c:v>11.398076923076925</c:v>
                </c:pt>
                <c:pt idx="13">
                  <c:v>11.335802469135805</c:v>
                </c:pt>
                <c:pt idx="14">
                  <c:v>11.283333333333333</c:v>
                </c:pt>
                <c:pt idx="15">
                  <c:v>11.314285714285715</c:v>
                </c:pt>
              </c:numCache>
            </c:numRef>
          </c:val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11.27</c:v>
                </c:pt>
                <c:pt idx="2">
                  <c:v>11.3</c:v>
                </c:pt>
                <c:pt idx="3">
                  <c:v>11.33</c:v>
                </c:pt>
                <c:pt idx="4">
                  <c:v>11.21</c:v>
                </c:pt>
                <c:pt idx="5">
                  <c:v>11.13</c:v>
                </c:pt>
                <c:pt idx="6">
                  <c:v>11.26</c:v>
                </c:pt>
                <c:pt idx="7">
                  <c:v>11.17</c:v>
                </c:pt>
                <c:pt idx="8">
                  <c:v>11.31</c:v>
                </c:pt>
                <c:pt idx="9">
                  <c:v>11.26</c:v>
                </c:pt>
                <c:pt idx="10">
                  <c:v>11.16</c:v>
                </c:pt>
                <c:pt idx="11">
                  <c:v>11.08</c:v>
                </c:pt>
                <c:pt idx="12">
                  <c:v>11.22</c:v>
                </c:pt>
                <c:pt idx="13">
                  <c:v>11.14</c:v>
                </c:pt>
                <c:pt idx="14">
                  <c:v>11.17</c:v>
                </c:pt>
                <c:pt idx="15">
                  <c:v>11.24</c:v>
                </c:pt>
                <c:pt idx="16">
                  <c:v>11.15</c:v>
                </c:pt>
                <c:pt idx="17">
                  <c:v>11.25</c:v>
                </c:pt>
              </c:numCache>
            </c:numRef>
          </c:val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0">
                  <c:v>11.153</c:v>
                </c:pt>
                <c:pt idx="1">
                  <c:v>11.067</c:v>
                </c:pt>
                <c:pt idx="2">
                  <c:v>11.085000000000001</c:v>
                </c:pt>
                <c:pt idx="3">
                  <c:v>11.095000000000001</c:v>
                </c:pt>
                <c:pt idx="4">
                  <c:v>11.115</c:v>
                </c:pt>
                <c:pt idx="5">
                  <c:v>11.063000000000001</c:v>
                </c:pt>
                <c:pt idx="6">
                  <c:v>11.087999999999999</c:v>
                </c:pt>
                <c:pt idx="7">
                  <c:v>11.083</c:v>
                </c:pt>
                <c:pt idx="8">
                  <c:v>11.414999999999999</c:v>
                </c:pt>
                <c:pt idx="9">
                  <c:v>11.378</c:v>
                </c:pt>
                <c:pt idx="10">
                  <c:v>11.385</c:v>
                </c:pt>
                <c:pt idx="11">
                  <c:v>11.523999999999999</c:v>
                </c:pt>
                <c:pt idx="12">
                  <c:v>11.452</c:v>
                </c:pt>
                <c:pt idx="13">
                  <c:v>11.414999999999999</c:v>
                </c:pt>
                <c:pt idx="14">
                  <c:v>11.365</c:v>
                </c:pt>
                <c:pt idx="15">
                  <c:v>11.406000000000001</c:v>
                </c:pt>
                <c:pt idx="16">
                  <c:v>11.250999999999999</c:v>
                </c:pt>
                <c:pt idx="17">
                  <c:v>11.271000000000001</c:v>
                </c:pt>
              </c:numCache>
            </c:numRef>
          </c:val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1">
                  <c:v>11.44</c:v>
                </c:pt>
                <c:pt idx="2">
                  <c:v>11.54</c:v>
                </c:pt>
                <c:pt idx="3">
                  <c:v>11.55</c:v>
                </c:pt>
                <c:pt idx="4">
                  <c:v>11.39</c:v>
                </c:pt>
                <c:pt idx="5">
                  <c:v>11.37</c:v>
                </c:pt>
                <c:pt idx="6">
                  <c:v>11.5</c:v>
                </c:pt>
                <c:pt idx="7">
                  <c:v>11.31</c:v>
                </c:pt>
                <c:pt idx="8">
                  <c:v>11.33</c:v>
                </c:pt>
                <c:pt idx="9">
                  <c:v>11.36</c:v>
                </c:pt>
                <c:pt idx="10">
                  <c:v>11.28</c:v>
                </c:pt>
                <c:pt idx="11">
                  <c:v>11.31</c:v>
                </c:pt>
                <c:pt idx="12">
                  <c:v>11.18</c:v>
                </c:pt>
                <c:pt idx="13">
                  <c:v>11.21</c:v>
                </c:pt>
                <c:pt idx="14">
                  <c:v>11.23</c:v>
                </c:pt>
                <c:pt idx="15">
                  <c:v>11.35</c:v>
                </c:pt>
                <c:pt idx="16">
                  <c:v>11.22</c:v>
                </c:pt>
              </c:numCache>
            </c:numRef>
          </c:val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11.307692307692308</c:v>
                </c:pt>
                <c:pt idx="2">
                  <c:v>11.322727272727276</c:v>
                </c:pt>
                <c:pt idx="3">
                  <c:v>11.275</c:v>
                </c:pt>
                <c:pt idx="4">
                  <c:v>11.285714285714286</c:v>
                </c:pt>
                <c:pt idx="5">
                  <c:v>11.28</c:v>
                </c:pt>
                <c:pt idx="6">
                  <c:v>11.261904761904763</c:v>
                </c:pt>
                <c:pt idx="7">
                  <c:v>11.223529411764705</c:v>
                </c:pt>
                <c:pt idx="8">
                  <c:v>11.247368421052634</c:v>
                </c:pt>
                <c:pt idx="9">
                  <c:v>11.252631578947367</c:v>
                </c:pt>
                <c:pt idx="10">
                  <c:v>11.237500000000001</c:v>
                </c:pt>
                <c:pt idx="11">
                  <c:v>11.2</c:v>
                </c:pt>
                <c:pt idx="12">
                  <c:v>11.210526315789474</c:v>
                </c:pt>
                <c:pt idx="13">
                  <c:v>11.127777777777775</c:v>
                </c:pt>
              </c:numCache>
            </c:numRef>
          </c:val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11.152355263157895</c:v>
                </c:pt>
                <c:pt idx="1">
                  <c:v>11.252668824406756</c:v>
                </c:pt>
                <c:pt idx="2">
                  <c:v>11.279254974423724</c:v>
                </c:pt>
                <c:pt idx="3">
                  <c:v>11.294215549169859</c:v>
                </c:pt>
                <c:pt idx="4">
                  <c:v>11.260462320854874</c:v>
                </c:pt>
                <c:pt idx="5">
                  <c:v>11.264198130414634</c:v>
                </c:pt>
                <c:pt idx="6">
                  <c:v>11.283327764082337</c:v>
                </c:pt>
                <c:pt idx="7">
                  <c:v>11.24671251055446</c:v>
                </c:pt>
                <c:pt idx="8">
                  <c:v>11.297459144365149</c:v>
                </c:pt>
                <c:pt idx="9">
                  <c:v>11.321798918764301</c:v>
                </c:pt>
                <c:pt idx="10">
                  <c:v>11.298987058555481</c:v>
                </c:pt>
                <c:pt idx="11">
                  <c:v>11.297724473684211</c:v>
                </c:pt>
                <c:pt idx="12">
                  <c:v>11.294352996300432</c:v>
                </c:pt>
                <c:pt idx="13">
                  <c:v>11.258799786054995</c:v>
                </c:pt>
                <c:pt idx="14">
                  <c:v>11.291624342105262</c:v>
                </c:pt>
                <c:pt idx="15">
                  <c:v>11.316742072044335</c:v>
                </c:pt>
                <c:pt idx="16">
                  <c:v>11.255587430426715</c:v>
                </c:pt>
                <c:pt idx="17">
                  <c:v>11.315111111111113</c:v>
                </c:pt>
              </c:numCache>
            </c:numRef>
          </c:val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0.22042105263158085</c:v>
                </c:pt>
                <c:pt idx="1">
                  <c:v>0.43299999999999983</c:v>
                </c:pt>
                <c:pt idx="2">
                  <c:v>0.45499999999999829</c:v>
                </c:pt>
                <c:pt idx="3">
                  <c:v>0.48399999999999999</c:v>
                </c:pt>
                <c:pt idx="4">
                  <c:v>0.42161538461538761</c:v>
                </c:pt>
                <c:pt idx="5">
                  <c:v>0.46716666999999923</c:v>
                </c:pt>
                <c:pt idx="6">
                  <c:v>0.42331147540984126</c:v>
                </c:pt>
                <c:pt idx="7">
                  <c:v>0.36139393939393472</c:v>
                </c:pt>
                <c:pt idx="8">
                  <c:v>0.2755499999999973</c:v>
                </c:pt>
                <c:pt idx="9">
                  <c:v>0.3089999999999975</c:v>
                </c:pt>
                <c:pt idx="10">
                  <c:v>0.32736842105263619</c:v>
                </c:pt>
                <c:pt idx="11">
                  <c:v>0.44399999999999906</c:v>
                </c:pt>
                <c:pt idx="12">
                  <c:v>0.28700000000000259</c:v>
                </c:pt>
                <c:pt idx="13">
                  <c:v>0.40963636363636269</c:v>
                </c:pt>
                <c:pt idx="14">
                  <c:v>0.41134999999999877</c:v>
                </c:pt>
                <c:pt idx="15">
                  <c:v>0.35474999999999746</c:v>
                </c:pt>
                <c:pt idx="16">
                  <c:v>0.37571428571428633</c:v>
                </c:pt>
                <c:pt idx="17">
                  <c:v>0.17433333333333323</c:v>
                </c:pt>
              </c:numCache>
            </c:numRef>
          </c:val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11.8</c:v>
                </c:pt>
                <c:pt idx="6">
                  <c:v>11.8</c:v>
                </c:pt>
                <c:pt idx="7">
                  <c:v>11.8</c:v>
                </c:pt>
                <c:pt idx="8">
                  <c:v>11.8</c:v>
                </c:pt>
                <c:pt idx="9">
                  <c:v>11.8</c:v>
                </c:pt>
                <c:pt idx="10">
                  <c:v>11.8</c:v>
                </c:pt>
                <c:pt idx="11">
                  <c:v>11.8</c:v>
                </c:pt>
                <c:pt idx="12">
                  <c:v>11.8</c:v>
                </c:pt>
                <c:pt idx="13">
                  <c:v>11.8</c:v>
                </c:pt>
                <c:pt idx="14">
                  <c:v>11.8</c:v>
                </c:pt>
                <c:pt idx="15">
                  <c:v>11.8</c:v>
                </c:pt>
                <c:pt idx="16">
                  <c:v>11.8</c:v>
                </c:pt>
                <c:pt idx="17">
                  <c:v>11.8</c:v>
                </c:pt>
              </c:numCache>
            </c:numRef>
          </c:val>
        </c:ser>
        <c:marker val="1"/>
        <c:axId val="114104576"/>
        <c:axId val="114123136"/>
      </c:lineChart>
      <c:catAx>
        <c:axId val="1141045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4123136"/>
        <c:crosses val="autoZero"/>
        <c:lblAlgn val="ctr"/>
        <c:lblOffset val="100"/>
        <c:tickLblSkip val="1"/>
        <c:tickMarkSkip val="1"/>
      </c:catAx>
      <c:valAx>
        <c:axId val="114123136"/>
        <c:scaling>
          <c:orientation val="minMax"/>
          <c:max val="12.3"/>
          <c:min val="10.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4104576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6.1925925925925913</c:v>
                </c:pt>
                <c:pt idx="2">
                  <c:v>6.1999999999999993</c:v>
                </c:pt>
                <c:pt idx="3">
                  <c:v>6.1740740740740714</c:v>
                </c:pt>
                <c:pt idx="4">
                  <c:v>6.1555555555555532</c:v>
                </c:pt>
                <c:pt idx="5">
                  <c:v>6.1312499999999961</c:v>
                </c:pt>
                <c:pt idx="6">
                  <c:v>6.1093749999999973</c:v>
                </c:pt>
                <c:pt idx="7">
                  <c:v>6.1249999999999947</c:v>
                </c:pt>
                <c:pt idx="8">
                  <c:v>6.1749999999999972</c:v>
                </c:pt>
                <c:pt idx="9">
                  <c:v>6.1656249999999977</c:v>
                </c:pt>
                <c:pt idx="10">
                  <c:v>6.1843749999999975</c:v>
                </c:pt>
                <c:pt idx="11">
                  <c:v>6.1843749999999975</c:v>
                </c:pt>
                <c:pt idx="12">
                  <c:v>6.1406249999999973</c:v>
                </c:pt>
                <c:pt idx="13">
                  <c:v>6.1687499999999966</c:v>
                </c:pt>
                <c:pt idx="14">
                  <c:v>6.099999999999997</c:v>
                </c:pt>
                <c:pt idx="15">
                  <c:v>6.1437499999999954</c:v>
                </c:pt>
                <c:pt idx="16">
                  <c:v>6.1999999999999975</c:v>
                </c:pt>
              </c:numCache>
            </c:numRef>
          </c:val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6.1890909090909085</c:v>
                </c:pt>
                <c:pt idx="2">
                  <c:v>6.1979999999999995</c:v>
                </c:pt>
                <c:pt idx="3">
                  <c:v>6.1937222222222221</c:v>
                </c:pt>
                <c:pt idx="4">
                  <c:v>6.1948181818181816</c:v>
                </c:pt>
                <c:pt idx="5">
                  <c:v>6.1494</c:v>
                </c:pt>
                <c:pt idx="6">
                  <c:v>6.160772727272728</c:v>
                </c:pt>
                <c:pt idx="7">
                  <c:v>6.1587894736842115</c:v>
                </c:pt>
                <c:pt idx="8">
                  <c:v>6.1566500000000008</c:v>
                </c:pt>
                <c:pt idx="9">
                  <c:v>6.16995</c:v>
                </c:pt>
                <c:pt idx="10">
                  <c:v>6.2009999999999987</c:v>
                </c:pt>
                <c:pt idx="11">
                  <c:v>6.17875</c:v>
                </c:pt>
                <c:pt idx="12">
                  <c:v>6.1725000000000003</c:v>
                </c:pt>
                <c:pt idx="13">
                  <c:v>6.1747727272727273</c:v>
                </c:pt>
                <c:pt idx="14">
                  <c:v>6.1935999999999982</c:v>
                </c:pt>
                <c:pt idx="15">
                  <c:v>6.1792500000000006</c:v>
                </c:pt>
                <c:pt idx="16">
                  <c:v>6.16409090909091</c:v>
                </c:pt>
                <c:pt idx="17">
                  <c:v>6.1493809523809526</c:v>
                </c:pt>
              </c:numCache>
            </c:numRef>
          </c:val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0">
                  <c:v>6.0819999999999999</c:v>
                </c:pt>
                <c:pt idx="1">
                  <c:v>6.0570000000000004</c:v>
                </c:pt>
                <c:pt idx="2">
                  <c:v>6.0519999999999996</c:v>
                </c:pt>
                <c:pt idx="3">
                  <c:v>6.1</c:v>
                </c:pt>
                <c:pt idx="4">
                  <c:v>6.07</c:v>
                </c:pt>
                <c:pt idx="5">
                  <c:v>6.0570000000000004</c:v>
                </c:pt>
                <c:pt idx="6">
                  <c:v>6.08</c:v>
                </c:pt>
                <c:pt idx="7">
                  <c:v>6.0650000000000004</c:v>
                </c:pt>
                <c:pt idx="8">
                  <c:v>6.07</c:v>
                </c:pt>
                <c:pt idx="9">
                  <c:v>6.07</c:v>
                </c:pt>
                <c:pt idx="10">
                  <c:v>6.0810000000000004</c:v>
                </c:pt>
                <c:pt idx="11">
                  <c:v>6.0629999999999997</c:v>
                </c:pt>
                <c:pt idx="12">
                  <c:v>6.0970000000000004</c:v>
                </c:pt>
                <c:pt idx="13">
                  <c:v>6.0890000000000004</c:v>
                </c:pt>
              </c:numCache>
            </c:numRef>
          </c:val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6.17</c:v>
                </c:pt>
                <c:pt idx="1">
                  <c:v>6.15</c:v>
                </c:pt>
                <c:pt idx="2">
                  <c:v>6.01</c:v>
                </c:pt>
                <c:pt idx="3">
                  <c:v>6.09</c:v>
                </c:pt>
                <c:pt idx="4">
                  <c:v>6.1</c:v>
                </c:pt>
                <c:pt idx="5">
                  <c:v>6.12</c:v>
                </c:pt>
                <c:pt idx="6">
                  <c:v>6.13</c:v>
                </c:pt>
                <c:pt idx="7">
                  <c:v>6.14</c:v>
                </c:pt>
                <c:pt idx="8">
                  <c:v>6.16</c:v>
                </c:pt>
                <c:pt idx="9">
                  <c:v>6.13</c:v>
                </c:pt>
                <c:pt idx="10">
                  <c:v>6.16</c:v>
                </c:pt>
                <c:pt idx="11">
                  <c:v>6.2</c:v>
                </c:pt>
                <c:pt idx="12">
                  <c:v>6.19</c:v>
                </c:pt>
                <c:pt idx="13">
                  <c:v>6.2</c:v>
                </c:pt>
                <c:pt idx="14">
                  <c:v>6.24</c:v>
                </c:pt>
                <c:pt idx="15">
                  <c:v>6.24</c:v>
                </c:pt>
                <c:pt idx="16">
                  <c:v>6.23</c:v>
                </c:pt>
              </c:numCache>
            </c:numRef>
          </c:val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6.1568965517241372</c:v>
                </c:pt>
                <c:pt idx="2">
                  <c:v>6.1885714285714286</c:v>
                </c:pt>
                <c:pt idx="3">
                  <c:v>6.1870689655172439</c:v>
                </c:pt>
                <c:pt idx="4">
                  <c:v>6.1212307692307721</c:v>
                </c:pt>
                <c:pt idx="5">
                  <c:v>6.1318333330000003</c:v>
                </c:pt>
                <c:pt idx="6">
                  <c:v>6.1076923076923064</c:v>
                </c:pt>
                <c:pt idx="7">
                  <c:v>6.1128125000000004</c:v>
                </c:pt>
                <c:pt idx="8">
                  <c:v>6.0903333333333309</c:v>
                </c:pt>
                <c:pt idx="9">
                  <c:v>6.1173333333333346</c:v>
                </c:pt>
                <c:pt idx="10">
                  <c:v>6.1196491228070196</c:v>
                </c:pt>
                <c:pt idx="11">
                  <c:v>6.1189655172413788</c:v>
                </c:pt>
                <c:pt idx="12">
                  <c:v>6.1218333333333321</c:v>
                </c:pt>
                <c:pt idx="13">
                  <c:v>6.1480645161290308</c:v>
                </c:pt>
                <c:pt idx="14">
                  <c:v>6.1682456140350883</c:v>
                </c:pt>
                <c:pt idx="15">
                  <c:v>6.176557377049182</c:v>
                </c:pt>
                <c:pt idx="16">
                  <c:v>6.1754385964912295</c:v>
                </c:pt>
              </c:numCache>
            </c:numRef>
          </c:val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6.1899999999999968</c:v>
                </c:pt>
                <c:pt idx="1">
                  <c:v>6.1769230769230754</c:v>
                </c:pt>
                <c:pt idx="2">
                  <c:v>6.1230769230769218</c:v>
                </c:pt>
                <c:pt idx="3">
                  <c:v>6.1111111111111081</c:v>
                </c:pt>
                <c:pt idx="4">
                  <c:v>6.1242424242424223</c:v>
                </c:pt>
                <c:pt idx="5">
                  <c:v>6.0769841269841232</c:v>
                </c:pt>
                <c:pt idx="6">
                  <c:v>6.1184210526315779</c:v>
                </c:pt>
                <c:pt idx="7">
                  <c:v>6.1022727272727257</c:v>
                </c:pt>
                <c:pt idx="8">
                  <c:v>6.1880952380952374</c:v>
                </c:pt>
                <c:pt idx="9">
                  <c:v>6.2304347826086959</c:v>
                </c:pt>
                <c:pt idx="10">
                  <c:v>6.172727272727272</c:v>
                </c:pt>
                <c:pt idx="11">
                  <c:v>6.1500000000000012</c:v>
                </c:pt>
                <c:pt idx="12">
                  <c:v>6.1857142857142851</c:v>
                </c:pt>
                <c:pt idx="13">
                  <c:v>6.0982142857142838</c:v>
                </c:pt>
                <c:pt idx="14">
                  <c:v>6.1772727272727277</c:v>
                </c:pt>
                <c:pt idx="15">
                  <c:v>6.1904761904761907</c:v>
                </c:pt>
              </c:numCache>
            </c:numRef>
          </c:val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6.13</c:v>
                </c:pt>
                <c:pt idx="2">
                  <c:v>6.1</c:v>
                </c:pt>
                <c:pt idx="3">
                  <c:v>6.1</c:v>
                </c:pt>
                <c:pt idx="4">
                  <c:v>6.15</c:v>
                </c:pt>
                <c:pt idx="5">
                  <c:v>6.15</c:v>
                </c:pt>
                <c:pt idx="6">
                  <c:v>6.14</c:v>
                </c:pt>
                <c:pt idx="7">
                  <c:v>6.12</c:v>
                </c:pt>
                <c:pt idx="8">
                  <c:v>6.15</c:v>
                </c:pt>
                <c:pt idx="9">
                  <c:v>6.12</c:v>
                </c:pt>
                <c:pt idx="10">
                  <c:v>6.2</c:v>
                </c:pt>
                <c:pt idx="11">
                  <c:v>6.17</c:v>
                </c:pt>
                <c:pt idx="12">
                  <c:v>6.2</c:v>
                </c:pt>
                <c:pt idx="13">
                  <c:v>6.21</c:v>
                </c:pt>
                <c:pt idx="14">
                  <c:v>6.21</c:v>
                </c:pt>
                <c:pt idx="15">
                  <c:v>6.26</c:v>
                </c:pt>
                <c:pt idx="16">
                  <c:v>6.29</c:v>
                </c:pt>
                <c:pt idx="17">
                  <c:v>6.28</c:v>
                </c:pt>
              </c:numCache>
            </c:numRef>
          </c:val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0">
                  <c:v>6.125</c:v>
                </c:pt>
                <c:pt idx="1">
                  <c:v>6.157</c:v>
                </c:pt>
                <c:pt idx="2">
                  <c:v>6.0490000000000004</c:v>
                </c:pt>
                <c:pt idx="3">
                  <c:v>6.032</c:v>
                </c:pt>
                <c:pt idx="4">
                  <c:v>6.0270000000000001</c:v>
                </c:pt>
                <c:pt idx="5">
                  <c:v>6.06</c:v>
                </c:pt>
                <c:pt idx="6">
                  <c:v>6.05</c:v>
                </c:pt>
                <c:pt idx="7">
                  <c:v>6.048</c:v>
                </c:pt>
                <c:pt idx="8">
                  <c:v>6.1820000000000004</c:v>
                </c:pt>
                <c:pt idx="9">
                  <c:v>6.1349999999999998</c:v>
                </c:pt>
                <c:pt idx="10">
                  <c:v>6.1269999999999998</c:v>
                </c:pt>
                <c:pt idx="11">
                  <c:v>6.165</c:v>
                </c:pt>
                <c:pt idx="12">
                  <c:v>6.1609999999999996</c:v>
                </c:pt>
                <c:pt idx="13">
                  <c:v>6.1139999999999999</c:v>
                </c:pt>
                <c:pt idx="14">
                  <c:v>6.1230000000000002</c:v>
                </c:pt>
                <c:pt idx="15">
                  <c:v>6.1660000000000004</c:v>
                </c:pt>
                <c:pt idx="16">
                  <c:v>6.1390000000000002</c:v>
                </c:pt>
                <c:pt idx="17">
                  <c:v>6.133</c:v>
                </c:pt>
              </c:numCache>
            </c:numRef>
          </c:val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1">
                  <c:v>6.05</c:v>
                </c:pt>
                <c:pt idx="2">
                  <c:v>6.05</c:v>
                </c:pt>
                <c:pt idx="3">
                  <c:v>6.07</c:v>
                </c:pt>
                <c:pt idx="4">
                  <c:v>6.08</c:v>
                </c:pt>
                <c:pt idx="5">
                  <c:v>6.05</c:v>
                </c:pt>
                <c:pt idx="6">
                  <c:v>6.04</c:v>
                </c:pt>
                <c:pt idx="7">
                  <c:v>6.04</c:v>
                </c:pt>
                <c:pt idx="8">
                  <c:v>6.04</c:v>
                </c:pt>
                <c:pt idx="9">
                  <c:v>6.03</c:v>
                </c:pt>
                <c:pt idx="10">
                  <c:v>6.05</c:v>
                </c:pt>
                <c:pt idx="11">
                  <c:v>6.08</c:v>
                </c:pt>
                <c:pt idx="12">
                  <c:v>6.09</c:v>
                </c:pt>
                <c:pt idx="13">
                  <c:v>6.1</c:v>
                </c:pt>
                <c:pt idx="14">
                  <c:v>6.05</c:v>
                </c:pt>
                <c:pt idx="15">
                  <c:v>6.06</c:v>
                </c:pt>
                <c:pt idx="16">
                  <c:v>6.06</c:v>
                </c:pt>
              </c:numCache>
            </c:numRef>
          </c:val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6.0692307692307672</c:v>
                </c:pt>
                <c:pt idx="2">
                  <c:v>5.9772727272727275</c:v>
                </c:pt>
                <c:pt idx="3">
                  <c:v>5.9500000000000011</c:v>
                </c:pt>
                <c:pt idx="4">
                  <c:v>5.9666666666666668</c:v>
                </c:pt>
                <c:pt idx="5">
                  <c:v>6.0117647058823529</c:v>
                </c:pt>
                <c:pt idx="6">
                  <c:v>5.9454545454545462</c:v>
                </c:pt>
                <c:pt idx="7">
                  <c:v>5.9318181818181843</c:v>
                </c:pt>
                <c:pt idx="8">
                  <c:v>5.9999999999999991</c:v>
                </c:pt>
                <c:pt idx="9">
                  <c:v>6.0150000000000006</c:v>
                </c:pt>
                <c:pt idx="10">
                  <c:v>6.0250000000000004</c:v>
                </c:pt>
                <c:pt idx="11">
                  <c:v>5.988235294117648</c:v>
                </c:pt>
                <c:pt idx="12">
                  <c:v>6.042105263157894</c:v>
                </c:pt>
                <c:pt idx="13">
                  <c:v>5.9833333333333343</c:v>
                </c:pt>
              </c:numCache>
            </c:numRef>
          </c:val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6.1417499999999992</c:v>
                </c:pt>
                <c:pt idx="1">
                  <c:v>6.1328733899561483</c:v>
                </c:pt>
                <c:pt idx="2">
                  <c:v>6.0947921078921077</c:v>
                </c:pt>
                <c:pt idx="3">
                  <c:v>6.100797637292465</c:v>
                </c:pt>
                <c:pt idx="4">
                  <c:v>6.0989513597513598</c:v>
                </c:pt>
                <c:pt idx="5">
                  <c:v>6.0938232165866468</c:v>
                </c:pt>
                <c:pt idx="6">
                  <c:v>6.0881715633051154</c:v>
                </c:pt>
                <c:pt idx="7">
                  <c:v>6.0843692882775118</c:v>
                </c:pt>
                <c:pt idx="8">
                  <c:v>6.1212078571428563</c:v>
                </c:pt>
                <c:pt idx="9">
                  <c:v>6.1183343115942019</c:v>
                </c:pt>
                <c:pt idx="10">
                  <c:v>6.1320751395534288</c:v>
                </c:pt>
                <c:pt idx="11">
                  <c:v>6.1298325811359025</c:v>
                </c:pt>
                <c:pt idx="12">
                  <c:v>6.1400777882205517</c:v>
                </c:pt>
                <c:pt idx="13">
                  <c:v>6.1286134862449373</c:v>
                </c:pt>
                <c:pt idx="14">
                  <c:v>6.1577647926634755</c:v>
                </c:pt>
                <c:pt idx="15">
                  <c:v>6.1770041959406718</c:v>
                </c:pt>
                <c:pt idx="16">
                  <c:v>6.1797899293688774</c:v>
                </c:pt>
                <c:pt idx="17">
                  <c:v>6.1874603174603173</c:v>
                </c:pt>
              </c:numCache>
            </c:numRef>
          </c:val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0.10799999999999699</c:v>
                </c:pt>
                <c:pt idx="1">
                  <c:v>0.14259259259259149</c:v>
                </c:pt>
                <c:pt idx="2">
                  <c:v>0.22272727272727177</c:v>
                </c:pt>
                <c:pt idx="3">
                  <c:v>0.24372222222222106</c:v>
                </c:pt>
                <c:pt idx="4">
                  <c:v>0.22815151515151477</c:v>
                </c:pt>
                <c:pt idx="5">
                  <c:v>0.13823529411764746</c:v>
                </c:pt>
                <c:pt idx="6">
                  <c:v>0.21531818181818174</c:v>
                </c:pt>
                <c:pt idx="7">
                  <c:v>0.22697129186602716</c:v>
                </c:pt>
                <c:pt idx="8">
                  <c:v>0.18809523809523832</c:v>
                </c:pt>
                <c:pt idx="9">
                  <c:v>0.21543478260869531</c:v>
                </c:pt>
                <c:pt idx="10">
                  <c:v>0.17599999999999838</c:v>
                </c:pt>
                <c:pt idx="11">
                  <c:v>0.21176470588235219</c:v>
                </c:pt>
                <c:pt idx="12">
                  <c:v>0.1578947368421062</c:v>
                </c:pt>
                <c:pt idx="13">
                  <c:v>0.22666666666666568</c:v>
                </c:pt>
                <c:pt idx="14">
                  <c:v>0.19000000000000039</c:v>
                </c:pt>
                <c:pt idx="15">
                  <c:v>0.20000000000000018</c:v>
                </c:pt>
                <c:pt idx="16">
                  <c:v>0.23000000000000043</c:v>
                </c:pt>
                <c:pt idx="17">
                  <c:v>0.14700000000000024</c:v>
                </c:pt>
              </c:numCache>
            </c:numRef>
          </c:val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5.9</c:v>
                </c:pt>
                <c:pt idx="6">
                  <c:v>5.9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5.9</c:v>
                </c:pt>
                <c:pt idx="13">
                  <c:v>5.9</c:v>
                </c:pt>
                <c:pt idx="14">
                  <c:v>5.9</c:v>
                </c:pt>
                <c:pt idx="15">
                  <c:v>5.9</c:v>
                </c:pt>
                <c:pt idx="16">
                  <c:v>5.9</c:v>
                </c:pt>
                <c:pt idx="17">
                  <c:v>5.9</c:v>
                </c:pt>
              </c:numCache>
            </c:numRef>
          </c:val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</c:ser>
        <c:marker val="1"/>
        <c:axId val="117259648"/>
        <c:axId val="117274112"/>
      </c:lineChart>
      <c:catAx>
        <c:axId val="1172596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274112"/>
        <c:crosses val="autoZero"/>
        <c:lblAlgn val="ctr"/>
        <c:lblOffset val="100"/>
        <c:tickLblSkip val="1"/>
        <c:tickMarkSkip val="1"/>
      </c:catAx>
      <c:valAx>
        <c:axId val="117274112"/>
        <c:scaling>
          <c:orientation val="minMax"/>
          <c:max val="6.5"/>
          <c:min val="5.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25964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0696228757"/>
          <c:y val="0.12117137256358256"/>
          <c:w val="0.16141754385964904"/>
          <c:h val="0.872410233114524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151.96296296296296</c:v>
                </c:pt>
                <c:pt idx="2">
                  <c:v>151.74074074074073</c:v>
                </c:pt>
                <c:pt idx="3">
                  <c:v>151.96296296296296</c:v>
                </c:pt>
                <c:pt idx="4">
                  <c:v>151.74074074074073</c:v>
                </c:pt>
                <c:pt idx="5">
                  <c:v>152.0625</c:v>
                </c:pt>
                <c:pt idx="6">
                  <c:v>151.875</c:v>
                </c:pt>
                <c:pt idx="7">
                  <c:v>152.25</c:v>
                </c:pt>
                <c:pt idx="8">
                  <c:v>151.9375</c:v>
                </c:pt>
                <c:pt idx="9">
                  <c:v>152.03125</c:v>
                </c:pt>
                <c:pt idx="10">
                  <c:v>152.03125</c:v>
                </c:pt>
                <c:pt idx="11">
                  <c:v>152.71875</c:v>
                </c:pt>
                <c:pt idx="12">
                  <c:v>151.40625</c:v>
                </c:pt>
                <c:pt idx="13">
                  <c:v>151.125</c:v>
                </c:pt>
                <c:pt idx="14">
                  <c:v>151.15625</c:v>
                </c:pt>
                <c:pt idx="15">
                  <c:v>151.3125</c:v>
                </c:pt>
                <c:pt idx="16">
                  <c:v>151.78125</c:v>
                </c:pt>
              </c:numCache>
            </c:numRef>
          </c:val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149.72772727272726</c:v>
                </c:pt>
                <c:pt idx="2">
                  <c:v>149.27349999999996</c:v>
                </c:pt>
                <c:pt idx="3">
                  <c:v>149.40777777777782</c:v>
                </c:pt>
                <c:pt idx="4">
                  <c:v>149.37909090909091</c:v>
                </c:pt>
                <c:pt idx="5">
                  <c:v>149.26149999999998</c:v>
                </c:pt>
                <c:pt idx="6">
                  <c:v>149.04409090909095</c:v>
                </c:pt>
                <c:pt idx="7">
                  <c:v>149.99105263157892</c:v>
                </c:pt>
                <c:pt idx="8">
                  <c:v>149.92350000000002</c:v>
                </c:pt>
                <c:pt idx="9">
                  <c:v>149.64399999999998</c:v>
                </c:pt>
                <c:pt idx="10">
                  <c:v>150.33204761904764</c:v>
                </c:pt>
                <c:pt idx="11">
                  <c:v>150.08455000000004</c:v>
                </c:pt>
                <c:pt idx="12">
                  <c:v>149.67585000000003</c:v>
                </c:pt>
                <c:pt idx="13">
                  <c:v>149.43868181818181</c:v>
                </c:pt>
                <c:pt idx="14">
                  <c:v>149.47085000000001</c:v>
                </c:pt>
                <c:pt idx="15">
                  <c:v>150.32749999999999</c:v>
                </c:pt>
                <c:pt idx="16">
                  <c:v>150.01590909090908</c:v>
                </c:pt>
                <c:pt idx="17">
                  <c:v>149.53733333333335</c:v>
                </c:pt>
              </c:numCache>
            </c:numRef>
          </c:val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0">
                  <c:v>149.13</c:v>
                </c:pt>
                <c:pt idx="1">
                  <c:v>150</c:v>
                </c:pt>
                <c:pt idx="2">
                  <c:v>148.85</c:v>
                </c:pt>
                <c:pt idx="3">
                  <c:v>149.63</c:v>
                </c:pt>
                <c:pt idx="4">
                  <c:v>149.19999999999999</c:v>
                </c:pt>
                <c:pt idx="5">
                  <c:v>147.75</c:v>
                </c:pt>
                <c:pt idx="6">
                  <c:v>149.5</c:v>
                </c:pt>
                <c:pt idx="7">
                  <c:v>151.05000000000001</c:v>
                </c:pt>
                <c:pt idx="8">
                  <c:v>148.57</c:v>
                </c:pt>
                <c:pt idx="9">
                  <c:v>147.72</c:v>
                </c:pt>
                <c:pt idx="10">
                  <c:v>148.38999999999999</c:v>
                </c:pt>
                <c:pt idx="11">
                  <c:v>150.13</c:v>
                </c:pt>
                <c:pt idx="12">
                  <c:v>149.88</c:v>
                </c:pt>
                <c:pt idx="13">
                  <c:v>148.02000000000001</c:v>
                </c:pt>
              </c:numCache>
            </c:numRef>
          </c:val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150.44999999999999</c:v>
                </c:pt>
                <c:pt idx="1">
                  <c:v>149.86000000000001</c:v>
                </c:pt>
                <c:pt idx="2">
                  <c:v>150.68</c:v>
                </c:pt>
                <c:pt idx="3">
                  <c:v>150.72999999999999</c:v>
                </c:pt>
                <c:pt idx="4">
                  <c:v>150.4</c:v>
                </c:pt>
                <c:pt idx="5">
                  <c:v>150.07</c:v>
                </c:pt>
                <c:pt idx="6">
                  <c:v>150.26</c:v>
                </c:pt>
                <c:pt idx="7">
                  <c:v>149.93</c:v>
                </c:pt>
                <c:pt idx="8">
                  <c:v>150.27000000000001</c:v>
                </c:pt>
                <c:pt idx="9">
                  <c:v>150.28</c:v>
                </c:pt>
                <c:pt idx="10">
                  <c:v>149.94999999999999</c:v>
                </c:pt>
                <c:pt idx="11">
                  <c:v>149.55000000000001</c:v>
                </c:pt>
                <c:pt idx="12">
                  <c:v>149.97</c:v>
                </c:pt>
                <c:pt idx="13">
                  <c:v>150.12</c:v>
                </c:pt>
                <c:pt idx="14">
                  <c:v>149.75</c:v>
                </c:pt>
                <c:pt idx="15">
                  <c:v>149.79</c:v>
                </c:pt>
                <c:pt idx="16">
                  <c:v>149.1</c:v>
                </c:pt>
              </c:numCache>
            </c:numRef>
          </c:val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151.70689655172416</c:v>
                </c:pt>
                <c:pt idx="2">
                  <c:v>152.36562499999999</c:v>
                </c:pt>
                <c:pt idx="3">
                  <c:v>153.66271186440679</c:v>
                </c:pt>
                <c:pt idx="4">
                  <c:v>152.7938461538462</c:v>
                </c:pt>
                <c:pt idx="5">
                  <c:v>152.27457630000001</c:v>
                </c:pt>
                <c:pt idx="6">
                  <c:v>152.75692307692313</c:v>
                </c:pt>
                <c:pt idx="7">
                  <c:v>153.80153846153846</c:v>
                </c:pt>
                <c:pt idx="8">
                  <c:v>153.62166666666661</c:v>
                </c:pt>
                <c:pt idx="9">
                  <c:v>155.08166666666665</c:v>
                </c:pt>
                <c:pt idx="10">
                  <c:v>154.19090909090906</c:v>
                </c:pt>
                <c:pt idx="11">
                  <c:v>153.98275862068968</c:v>
                </c:pt>
                <c:pt idx="12">
                  <c:v>153.50166666666664</c:v>
                </c:pt>
                <c:pt idx="13">
                  <c:v>152.7734375</c:v>
                </c:pt>
                <c:pt idx="14">
                  <c:v>151.8140350877193</c:v>
                </c:pt>
                <c:pt idx="15">
                  <c:v>153.90350877192989</c:v>
                </c:pt>
                <c:pt idx="16">
                  <c:v>155.31071428571425</c:v>
                </c:pt>
              </c:numCache>
            </c:numRef>
          </c:val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156.25</c:v>
                </c:pt>
                <c:pt idx="1">
                  <c:v>156.5</c:v>
                </c:pt>
                <c:pt idx="2">
                  <c:v>156.51923076923077</c:v>
                </c:pt>
                <c:pt idx="3">
                  <c:v>156.31818181818181</c:v>
                </c:pt>
                <c:pt idx="4">
                  <c:v>156.40909090909091</c:v>
                </c:pt>
                <c:pt idx="5">
                  <c:v>154.90243902439025</c:v>
                </c:pt>
                <c:pt idx="6">
                  <c:v>154.15789473684211</c:v>
                </c:pt>
                <c:pt idx="7">
                  <c:v>156.09090909090909</c:v>
                </c:pt>
                <c:pt idx="8">
                  <c:v>156.66666666666666</c:v>
                </c:pt>
                <c:pt idx="9">
                  <c:v>156.58771929824562</c:v>
                </c:pt>
                <c:pt idx="10">
                  <c:v>155.86363636363637</c:v>
                </c:pt>
                <c:pt idx="11">
                  <c:v>156.66666666666666</c:v>
                </c:pt>
                <c:pt idx="12">
                  <c:v>156.875</c:v>
                </c:pt>
                <c:pt idx="13">
                  <c:v>156.14285714285714</c:v>
                </c:pt>
                <c:pt idx="14">
                  <c:v>156.28260869565219</c:v>
                </c:pt>
                <c:pt idx="15">
                  <c:v>154.85714285714286</c:v>
                </c:pt>
              </c:numCache>
            </c:numRef>
          </c:val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150.69999999999999</c:v>
                </c:pt>
                <c:pt idx="2">
                  <c:v>150</c:v>
                </c:pt>
                <c:pt idx="3">
                  <c:v>150.19999999999999</c:v>
                </c:pt>
                <c:pt idx="4">
                  <c:v>149.30000000000001</c:v>
                </c:pt>
                <c:pt idx="5">
                  <c:v>149.1</c:v>
                </c:pt>
                <c:pt idx="6">
                  <c:v>149.9</c:v>
                </c:pt>
                <c:pt idx="7">
                  <c:v>149.69999999999999</c:v>
                </c:pt>
                <c:pt idx="8">
                  <c:v>149.5</c:v>
                </c:pt>
                <c:pt idx="9">
                  <c:v>150</c:v>
                </c:pt>
                <c:pt idx="10">
                  <c:v>150.1</c:v>
                </c:pt>
                <c:pt idx="11">
                  <c:v>149.80000000000001</c:v>
                </c:pt>
                <c:pt idx="12">
                  <c:v>149.9</c:v>
                </c:pt>
                <c:pt idx="13">
                  <c:v>150.19999999999999</c:v>
                </c:pt>
                <c:pt idx="14">
                  <c:v>148.30000000000001</c:v>
                </c:pt>
                <c:pt idx="15">
                  <c:v>149.80000000000001</c:v>
                </c:pt>
                <c:pt idx="16">
                  <c:v>149</c:v>
                </c:pt>
                <c:pt idx="17">
                  <c:v>149.9</c:v>
                </c:pt>
              </c:numCache>
            </c:numRef>
          </c:val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0">
                  <c:v>149.56899999999999</c:v>
                </c:pt>
                <c:pt idx="1">
                  <c:v>149.31</c:v>
                </c:pt>
                <c:pt idx="2">
                  <c:v>149.404</c:v>
                </c:pt>
                <c:pt idx="3">
                  <c:v>150.202</c:v>
                </c:pt>
                <c:pt idx="4">
                  <c:v>148.51499999999999</c:v>
                </c:pt>
                <c:pt idx="5">
                  <c:v>148.01599999999999</c:v>
                </c:pt>
                <c:pt idx="6">
                  <c:v>148.66</c:v>
                </c:pt>
                <c:pt idx="7">
                  <c:v>148.90600000000001</c:v>
                </c:pt>
                <c:pt idx="8">
                  <c:v>147.75299999999999</c:v>
                </c:pt>
                <c:pt idx="9">
                  <c:v>147.392</c:v>
                </c:pt>
                <c:pt idx="10">
                  <c:v>147.60900000000001</c:v>
                </c:pt>
                <c:pt idx="11">
                  <c:v>147.673</c:v>
                </c:pt>
                <c:pt idx="12">
                  <c:v>148.10400000000001</c:v>
                </c:pt>
                <c:pt idx="13">
                  <c:v>147.577</c:v>
                </c:pt>
                <c:pt idx="14">
                  <c:v>148.43</c:v>
                </c:pt>
                <c:pt idx="15">
                  <c:v>148.21700000000001</c:v>
                </c:pt>
                <c:pt idx="16">
                  <c:v>149.55199999999999</c:v>
                </c:pt>
                <c:pt idx="17">
                  <c:v>148.453</c:v>
                </c:pt>
              </c:numCache>
            </c:numRef>
          </c:val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1">
                  <c:v>148.71</c:v>
                </c:pt>
                <c:pt idx="2">
                  <c:v>149.28</c:v>
                </c:pt>
                <c:pt idx="3">
                  <c:v>149.56</c:v>
                </c:pt>
                <c:pt idx="4">
                  <c:v>149.9</c:v>
                </c:pt>
                <c:pt idx="5">
                  <c:v>148.41999999999999</c:v>
                </c:pt>
                <c:pt idx="6">
                  <c:v>147.9</c:v>
                </c:pt>
                <c:pt idx="7">
                  <c:v>150.54</c:v>
                </c:pt>
                <c:pt idx="8">
                  <c:v>149.04</c:v>
                </c:pt>
                <c:pt idx="9">
                  <c:v>149.6</c:v>
                </c:pt>
                <c:pt idx="10">
                  <c:v>148.09</c:v>
                </c:pt>
                <c:pt idx="11">
                  <c:v>148.66999999999999</c:v>
                </c:pt>
                <c:pt idx="12">
                  <c:v>147.88999999999999</c:v>
                </c:pt>
                <c:pt idx="13">
                  <c:v>147.47999999999999</c:v>
                </c:pt>
                <c:pt idx="14">
                  <c:v>147.15</c:v>
                </c:pt>
                <c:pt idx="15">
                  <c:v>147.54</c:v>
                </c:pt>
                <c:pt idx="16">
                  <c:v>148.33000000000001</c:v>
                </c:pt>
              </c:numCache>
            </c:numRef>
          </c:val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Fe!$K$3:$K$20</c:f>
              <c:numCache>
                <c:formatCode>0.0</c:formatCode>
                <c:ptCount val="18"/>
                <c:pt idx="1">
                  <c:v>150.85714285714286</c:v>
                </c:pt>
                <c:pt idx="2">
                  <c:v>152.46666666666667</c:v>
                </c:pt>
                <c:pt idx="3">
                  <c:v>153.26315789473685</c:v>
                </c:pt>
                <c:pt idx="4">
                  <c:v>153.76190476190476</c:v>
                </c:pt>
                <c:pt idx="5">
                  <c:v>153.42857142857142</c:v>
                </c:pt>
                <c:pt idx="6">
                  <c:v>152.09090909090909</c:v>
                </c:pt>
                <c:pt idx="7">
                  <c:v>153.40909090909091</c:v>
                </c:pt>
                <c:pt idx="8">
                  <c:v>152.1</c:v>
                </c:pt>
                <c:pt idx="9">
                  <c:v>152.19999999999999</c:v>
                </c:pt>
                <c:pt idx="10">
                  <c:v>152.0625</c:v>
                </c:pt>
                <c:pt idx="11">
                  <c:v>151.76470588235293</c:v>
                </c:pt>
                <c:pt idx="12">
                  <c:v>152.1764705882353</c:v>
                </c:pt>
                <c:pt idx="13">
                  <c:v>152.55555555555554</c:v>
                </c:pt>
              </c:numCache>
            </c:numRef>
          </c:val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</c:ser>
        <c:ser>
          <c:idx val="10"/>
          <c:order val="11"/>
          <c:tx>
            <c:strRef>
              <c:f>Fe!$M$2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151.34975</c:v>
                </c:pt>
                <c:pt idx="1">
                  <c:v>150.93347296445572</c:v>
                </c:pt>
                <c:pt idx="2">
                  <c:v>151.05797631766382</c:v>
                </c:pt>
                <c:pt idx="3">
                  <c:v>151.49367923180662</c:v>
                </c:pt>
                <c:pt idx="4">
                  <c:v>151.13996734746735</c:v>
                </c:pt>
                <c:pt idx="5">
                  <c:v>150.52855867529618</c:v>
                </c:pt>
                <c:pt idx="6">
                  <c:v>150.61448178137655</c:v>
                </c:pt>
                <c:pt idx="7">
                  <c:v>151.56685910931174</c:v>
                </c:pt>
                <c:pt idx="8">
                  <c:v>150.93823333333333</c:v>
                </c:pt>
                <c:pt idx="9">
                  <c:v>151.05366359649125</c:v>
                </c:pt>
                <c:pt idx="10">
                  <c:v>150.86193430735926</c:v>
                </c:pt>
                <c:pt idx="11">
                  <c:v>151.10404311697093</c:v>
                </c:pt>
                <c:pt idx="12">
                  <c:v>150.93792372549021</c:v>
                </c:pt>
                <c:pt idx="13">
                  <c:v>150.54325320165944</c:v>
                </c:pt>
                <c:pt idx="14">
                  <c:v>150.29421797292144</c:v>
                </c:pt>
                <c:pt idx="15">
                  <c:v>150.7184564536341</c:v>
                </c:pt>
                <c:pt idx="16">
                  <c:v>150.44141048237478</c:v>
                </c:pt>
                <c:pt idx="17">
                  <c:v>149.29677777777781</c:v>
                </c:pt>
              </c:numCache>
            </c:numRef>
          </c:val>
        </c:ser>
        <c:ser>
          <c:idx val="11"/>
          <c:order val="12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7.1200000000000045</c:v>
                </c:pt>
                <c:pt idx="1">
                  <c:v>7.789999999999992</c:v>
                </c:pt>
                <c:pt idx="2">
                  <c:v>7.6692307692307793</c:v>
                </c:pt>
                <c:pt idx="3">
                  <c:v>6.9104040404039893</c:v>
                </c:pt>
                <c:pt idx="4">
                  <c:v>7.8940909090909201</c:v>
                </c:pt>
                <c:pt idx="5">
                  <c:v>7.1524390243902474</c:v>
                </c:pt>
                <c:pt idx="6">
                  <c:v>6.2578947368421041</c:v>
                </c:pt>
                <c:pt idx="7">
                  <c:v>7.1849090909090876</c:v>
                </c:pt>
                <c:pt idx="8">
                  <c:v>8.9136666666666713</c:v>
                </c:pt>
                <c:pt idx="9">
                  <c:v>9.1957192982456206</c:v>
                </c:pt>
                <c:pt idx="10">
                  <c:v>8.2546363636363651</c:v>
                </c:pt>
                <c:pt idx="11">
                  <c:v>8.9936666666666554</c:v>
                </c:pt>
                <c:pt idx="12">
                  <c:v>8.9850000000000136</c:v>
                </c:pt>
                <c:pt idx="13">
                  <c:v>8.662857142857149</c:v>
                </c:pt>
                <c:pt idx="14">
                  <c:v>9.1326086956521806</c:v>
                </c:pt>
                <c:pt idx="15">
                  <c:v>7.3171428571428692</c:v>
                </c:pt>
                <c:pt idx="16">
                  <c:v>6.9807142857142424</c:v>
                </c:pt>
                <c:pt idx="17">
                  <c:v>1.4470000000000027</c:v>
                </c:pt>
              </c:numCache>
            </c:numRef>
          </c:val>
        </c:ser>
        <c:ser>
          <c:idx val="12"/>
          <c:order val="13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</c:ser>
        <c:ser>
          <c:idx val="13"/>
          <c:order val="14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159</c:v>
                </c:pt>
                <c:pt idx="1">
                  <c:v>159</c:v>
                </c:pt>
                <c:pt idx="2">
                  <c:v>159</c:v>
                </c:pt>
                <c:pt idx="3">
                  <c:v>159</c:v>
                </c:pt>
                <c:pt idx="4">
                  <c:v>159</c:v>
                </c:pt>
                <c:pt idx="5">
                  <c:v>159</c:v>
                </c:pt>
                <c:pt idx="6">
                  <c:v>159</c:v>
                </c:pt>
                <c:pt idx="7">
                  <c:v>159</c:v>
                </c:pt>
                <c:pt idx="8">
                  <c:v>159</c:v>
                </c:pt>
                <c:pt idx="9">
                  <c:v>159</c:v>
                </c:pt>
                <c:pt idx="10">
                  <c:v>159</c:v>
                </c:pt>
                <c:pt idx="11">
                  <c:v>159</c:v>
                </c:pt>
                <c:pt idx="12">
                  <c:v>159</c:v>
                </c:pt>
                <c:pt idx="13">
                  <c:v>159</c:v>
                </c:pt>
                <c:pt idx="14">
                  <c:v>159</c:v>
                </c:pt>
                <c:pt idx="15">
                  <c:v>159</c:v>
                </c:pt>
                <c:pt idx="16">
                  <c:v>159</c:v>
                </c:pt>
                <c:pt idx="17">
                  <c:v>159</c:v>
                </c:pt>
              </c:numCache>
            </c:numRef>
          </c:val>
        </c:ser>
        <c:marker val="1"/>
        <c:axId val="42775296"/>
        <c:axId val="42777216"/>
      </c:lineChart>
      <c:catAx>
        <c:axId val="427752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42777216"/>
        <c:crosses val="autoZero"/>
        <c:lblAlgn val="ctr"/>
        <c:lblOffset val="100"/>
        <c:tickLblSkip val="1"/>
        <c:tickMarkSkip val="1"/>
      </c:catAx>
      <c:valAx>
        <c:axId val="42777216"/>
        <c:scaling>
          <c:orientation val="minMax"/>
          <c:max val="167"/>
          <c:min val="13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4277529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2.2796296296296292</c:v>
                </c:pt>
                <c:pt idx="2">
                  <c:v>2.2877777777777779</c:v>
                </c:pt>
                <c:pt idx="3">
                  <c:v>2.2651851851851847</c:v>
                </c:pt>
                <c:pt idx="4">
                  <c:v>2.2777777777777777</c:v>
                </c:pt>
                <c:pt idx="5">
                  <c:v>2.2834374999999998</c:v>
                </c:pt>
                <c:pt idx="6">
                  <c:v>2.2912499999999998</c:v>
                </c:pt>
                <c:pt idx="7">
                  <c:v>2.2909375000000005</c:v>
                </c:pt>
                <c:pt idx="8">
                  <c:v>2.2931250000000003</c:v>
                </c:pt>
                <c:pt idx="9">
                  <c:v>2.2881250000000004</c:v>
                </c:pt>
                <c:pt idx="10">
                  <c:v>2.2843750000000003</c:v>
                </c:pt>
                <c:pt idx="11">
                  <c:v>2.3231249999999997</c:v>
                </c:pt>
                <c:pt idx="12">
                  <c:v>2.3228124999999999</c:v>
                </c:pt>
                <c:pt idx="13">
                  <c:v>2.2946875000000002</c:v>
                </c:pt>
                <c:pt idx="14">
                  <c:v>2.2643749999999998</c:v>
                </c:pt>
                <c:pt idx="15">
                  <c:v>2.2803125</c:v>
                </c:pt>
                <c:pt idx="16">
                  <c:v>2.2984374999999999</c:v>
                </c:pt>
              </c:numCache>
            </c:numRef>
          </c:val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2.2454545454545456</c:v>
                </c:pt>
                <c:pt idx="2">
                  <c:v>2.2376999999999994</c:v>
                </c:pt>
                <c:pt idx="3">
                  <c:v>2.2333888888888893</c:v>
                </c:pt>
                <c:pt idx="4">
                  <c:v>2.2414090909090914</c:v>
                </c:pt>
                <c:pt idx="5">
                  <c:v>2.2637499999999999</c:v>
                </c:pt>
                <c:pt idx="6">
                  <c:v>2.2459545454545449</c:v>
                </c:pt>
                <c:pt idx="7">
                  <c:v>2.2576315789473682</c:v>
                </c:pt>
                <c:pt idx="8">
                  <c:v>2.3274499999999998</c:v>
                </c:pt>
                <c:pt idx="9">
                  <c:v>2.3524000000000003</c:v>
                </c:pt>
                <c:pt idx="10">
                  <c:v>2.3501904761904764</c:v>
                </c:pt>
                <c:pt idx="11">
                  <c:v>2.3335499999999998</c:v>
                </c:pt>
                <c:pt idx="12">
                  <c:v>2.3376000000000001</c:v>
                </c:pt>
                <c:pt idx="13">
                  <c:v>2.318772727272727</c:v>
                </c:pt>
                <c:pt idx="14">
                  <c:v>2.3181500000000002</c:v>
                </c:pt>
                <c:pt idx="15">
                  <c:v>2.3039999999999994</c:v>
                </c:pt>
                <c:pt idx="16">
                  <c:v>2.2872727272727271</c:v>
                </c:pt>
                <c:pt idx="17">
                  <c:v>2.2861904761904763</c:v>
                </c:pt>
              </c:numCache>
            </c:numRef>
          </c:val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2.2075</c:v>
                </c:pt>
                <c:pt idx="1">
                  <c:v>2.2088999999999999</c:v>
                </c:pt>
                <c:pt idx="2">
                  <c:v>2.2286999999999999</c:v>
                </c:pt>
                <c:pt idx="3">
                  <c:v>2.2545000000000002</c:v>
                </c:pt>
                <c:pt idx="4">
                  <c:v>2.2682000000000002</c:v>
                </c:pt>
                <c:pt idx="5">
                  <c:v>2.2555000000000001</c:v>
                </c:pt>
                <c:pt idx="6">
                  <c:v>2.2673000000000001</c:v>
                </c:pt>
                <c:pt idx="7">
                  <c:v>2.2642000000000002</c:v>
                </c:pt>
                <c:pt idx="8">
                  <c:v>2.2967</c:v>
                </c:pt>
                <c:pt idx="9">
                  <c:v>2.3372999999999999</c:v>
                </c:pt>
                <c:pt idx="10">
                  <c:v>2.3437999999999999</c:v>
                </c:pt>
                <c:pt idx="11">
                  <c:v>2.3411</c:v>
                </c:pt>
                <c:pt idx="12">
                  <c:v>2.3058000000000001</c:v>
                </c:pt>
                <c:pt idx="13">
                  <c:v>2.2873000000000001</c:v>
                </c:pt>
              </c:numCache>
            </c:numRef>
          </c:val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2.25</c:v>
                </c:pt>
                <c:pt idx="1">
                  <c:v>2.25</c:v>
                </c:pt>
                <c:pt idx="2">
                  <c:v>2.2599999999999998</c:v>
                </c:pt>
                <c:pt idx="3">
                  <c:v>2.25</c:v>
                </c:pt>
                <c:pt idx="4">
                  <c:v>2.2400000000000002</c:v>
                </c:pt>
                <c:pt idx="5">
                  <c:v>2.2799999999999998</c:v>
                </c:pt>
                <c:pt idx="6">
                  <c:v>2.23</c:v>
                </c:pt>
                <c:pt idx="7">
                  <c:v>2.31</c:v>
                </c:pt>
                <c:pt idx="8">
                  <c:v>2.31</c:v>
                </c:pt>
                <c:pt idx="9">
                  <c:v>2.3199999999999998</c:v>
                </c:pt>
                <c:pt idx="10">
                  <c:v>2.27</c:v>
                </c:pt>
                <c:pt idx="11">
                  <c:v>2.29</c:v>
                </c:pt>
                <c:pt idx="12">
                  <c:v>2.29</c:v>
                </c:pt>
                <c:pt idx="13">
                  <c:v>2.2999999999999998</c:v>
                </c:pt>
                <c:pt idx="14">
                  <c:v>2.31</c:v>
                </c:pt>
                <c:pt idx="15">
                  <c:v>2.31</c:v>
                </c:pt>
                <c:pt idx="16">
                  <c:v>2.3199999999999998</c:v>
                </c:pt>
              </c:numCache>
            </c:numRef>
          </c:val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2.2032413793103451</c:v>
                </c:pt>
                <c:pt idx="2">
                  <c:v>2.192609375</c:v>
                </c:pt>
                <c:pt idx="3">
                  <c:v>2.1935423728813555</c:v>
                </c:pt>
                <c:pt idx="4">
                  <c:v>2.2047575757575757</c:v>
                </c:pt>
                <c:pt idx="5">
                  <c:v>2.2030491799999998</c:v>
                </c:pt>
                <c:pt idx="6">
                  <c:v>2.2099384615384623</c:v>
                </c:pt>
                <c:pt idx="7">
                  <c:v>2.212276923076923</c:v>
                </c:pt>
                <c:pt idx="8">
                  <c:v>2.2052333333333327</c:v>
                </c:pt>
                <c:pt idx="9">
                  <c:v>2.2076166666666666</c:v>
                </c:pt>
                <c:pt idx="10">
                  <c:v>2.2142542372881349</c:v>
                </c:pt>
                <c:pt idx="11">
                  <c:v>2.2395357142857142</c:v>
                </c:pt>
                <c:pt idx="12">
                  <c:v>2.2565263157894737</c:v>
                </c:pt>
                <c:pt idx="13">
                  <c:v>2.3045147058823523</c:v>
                </c:pt>
                <c:pt idx="14">
                  <c:v>2.3029824561403514</c:v>
                </c:pt>
                <c:pt idx="15">
                  <c:v>2.286576271186441</c:v>
                </c:pt>
                <c:pt idx="16">
                  <c:v>2.2907368421052632</c:v>
                </c:pt>
              </c:numCache>
            </c:numRef>
          </c:val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2.317625</c:v>
                </c:pt>
                <c:pt idx="1">
                  <c:v>2.3111538461538461</c:v>
                </c:pt>
                <c:pt idx="2">
                  <c:v>2.3040384615384615</c:v>
                </c:pt>
                <c:pt idx="3">
                  <c:v>2.2814040404040399</c:v>
                </c:pt>
                <c:pt idx="4">
                  <c:v>2.2332303030303033</c:v>
                </c:pt>
                <c:pt idx="5">
                  <c:v>2.2046747967479674</c:v>
                </c:pt>
                <c:pt idx="6">
                  <c:v>2.2492105263157898</c:v>
                </c:pt>
                <c:pt idx="7">
                  <c:v>2.1710227272727276</c:v>
                </c:pt>
                <c:pt idx="8">
                  <c:v>2.2361190476190473</c:v>
                </c:pt>
                <c:pt idx="9">
                  <c:v>2.211644927536232</c:v>
                </c:pt>
                <c:pt idx="10">
                  <c:v>2.1860227272727268</c:v>
                </c:pt>
                <c:pt idx="11">
                  <c:v>2.1479333333333335</c:v>
                </c:pt>
                <c:pt idx="12">
                  <c:v>2.2327261904761904</c:v>
                </c:pt>
                <c:pt idx="13">
                  <c:v>2.1698928571428566</c:v>
                </c:pt>
                <c:pt idx="14">
                  <c:v>2.1111376811594202</c:v>
                </c:pt>
                <c:pt idx="15">
                  <c:v>2.250909090909091</c:v>
                </c:pt>
              </c:numCache>
            </c:numRef>
          </c:val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2.218</c:v>
                </c:pt>
                <c:pt idx="2">
                  <c:v>2.1960000000000002</c:v>
                </c:pt>
                <c:pt idx="3">
                  <c:v>2.161</c:v>
                </c:pt>
                <c:pt idx="4">
                  <c:v>2.1749999999999998</c:v>
                </c:pt>
                <c:pt idx="5">
                  <c:v>2.1709999999999998</c:v>
                </c:pt>
                <c:pt idx="6">
                  <c:v>2.1720000000000002</c:v>
                </c:pt>
                <c:pt idx="7">
                  <c:v>2.16</c:v>
                </c:pt>
                <c:pt idx="8">
                  <c:v>2.173</c:v>
                </c:pt>
                <c:pt idx="9">
                  <c:v>2.1909999999999998</c:v>
                </c:pt>
                <c:pt idx="10">
                  <c:v>2.1760000000000002</c:v>
                </c:pt>
                <c:pt idx="11">
                  <c:v>2.1539999999999999</c:v>
                </c:pt>
                <c:pt idx="12">
                  <c:v>2.1419999999999999</c:v>
                </c:pt>
                <c:pt idx="13">
                  <c:v>2.177</c:v>
                </c:pt>
                <c:pt idx="14">
                  <c:v>2.206</c:v>
                </c:pt>
                <c:pt idx="15">
                  <c:v>2.2530000000000001</c:v>
                </c:pt>
                <c:pt idx="16">
                  <c:v>2.3050000000000002</c:v>
                </c:pt>
                <c:pt idx="17">
                  <c:v>2.298</c:v>
                </c:pt>
              </c:numCache>
            </c:numRef>
          </c:val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2.2410000000000001</c:v>
                </c:pt>
                <c:pt idx="1">
                  <c:v>2.2930000000000001</c:v>
                </c:pt>
                <c:pt idx="2">
                  <c:v>2.2629999999999999</c:v>
                </c:pt>
                <c:pt idx="3">
                  <c:v>2.242</c:v>
                </c:pt>
                <c:pt idx="4">
                  <c:v>2.2719999999999998</c:v>
                </c:pt>
                <c:pt idx="5">
                  <c:v>2.2869999999999999</c:v>
                </c:pt>
                <c:pt idx="6">
                  <c:v>2.3130000000000002</c:v>
                </c:pt>
                <c:pt idx="7">
                  <c:v>2.2480000000000002</c:v>
                </c:pt>
                <c:pt idx="8">
                  <c:v>2.2370000000000001</c:v>
                </c:pt>
                <c:pt idx="9">
                  <c:v>2.2400000000000002</c:v>
                </c:pt>
                <c:pt idx="10">
                  <c:v>2.2549999999999999</c:v>
                </c:pt>
                <c:pt idx="11">
                  <c:v>2.2930000000000001</c:v>
                </c:pt>
                <c:pt idx="12">
                  <c:v>2.294</c:v>
                </c:pt>
                <c:pt idx="13">
                  <c:v>2.2909999999999999</c:v>
                </c:pt>
                <c:pt idx="14">
                  <c:v>2.2679999999999998</c:v>
                </c:pt>
                <c:pt idx="15">
                  <c:v>2.2930000000000001</c:v>
                </c:pt>
                <c:pt idx="16">
                  <c:v>2.278</c:v>
                </c:pt>
                <c:pt idx="17">
                  <c:v>2.2959999999999998</c:v>
                </c:pt>
              </c:numCache>
            </c:numRef>
          </c:val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2.39</c:v>
                </c:pt>
                <c:pt idx="2">
                  <c:v>2.38</c:v>
                </c:pt>
                <c:pt idx="3">
                  <c:v>2.41</c:v>
                </c:pt>
                <c:pt idx="4">
                  <c:v>2.39</c:v>
                </c:pt>
                <c:pt idx="5">
                  <c:v>2.36</c:v>
                </c:pt>
                <c:pt idx="6">
                  <c:v>2.39</c:v>
                </c:pt>
                <c:pt idx="7">
                  <c:v>2.35</c:v>
                </c:pt>
                <c:pt idx="8">
                  <c:v>2.31</c:v>
                </c:pt>
                <c:pt idx="9">
                  <c:v>2.2999999999999998</c:v>
                </c:pt>
                <c:pt idx="10">
                  <c:v>2.3199999999999998</c:v>
                </c:pt>
                <c:pt idx="11">
                  <c:v>2.38</c:v>
                </c:pt>
                <c:pt idx="12">
                  <c:v>2.36</c:v>
                </c:pt>
                <c:pt idx="13">
                  <c:v>2.36</c:v>
                </c:pt>
                <c:pt idx="14">
                  <c:v>2.39</c:v>
                </c:pt>
                <c:pt idx="15">
                  <c:v>2.38</c:v>
                </c:pt>
                <c:pt idx="16">
                  <c:v>2.37</c:v>
                </c:pt>
              </c:numCache>
            </c:numRef>
          </c:val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2.2509375</c:v>
                </c:pt>
                <c:pt idx="2">
                  <c:v>2.2640909090909092</c:v>
                </c:pt>
                <c:pt idx="3">
                  <c:v>2.2670000000000003</c:v>
                </c:pt>
                <c:pt idx="4">
                  <c:v>2.2452380952380957</c:v>
                </c:pt>
                <c:pt idx="5">
                  <c:v>2.2517647058823527</c:v>
                </c:pt>
                <c:pt idx="6">
                  <c:v>2.27</c:v>
                </c:pt>
                <c:pt idx="7">
                  <c:v>2.2613636363636362</c:v>
                </c:pt>
                <c:pt idx="8">
                  <c:v>2.1733333333333333</c:v>
                </c:pt>
                <c:pt idx="9">
                  <c:v>2.1764705882352939</c:v>
                </c:pt>
                <c:pt idx="10">
                  <c:v>2.187272727272727</c:v>
                </c:pt>
                <c:pt idx="11">
                  <c:v>2.3338461538461539</c:v>
                </c:pt>
                <c:pt idx="12">
                  <c:v>2.3426315789473682</c:v>
                </c:pt>
                <c:pt idx="13">
                  <c:v>2.3515384615384614</c:v>
                </c:pt>
              </c:numCache>
            </c:numRef>
          </c:val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2.2799999999999998</c:v>
                </c:pt>
                <c:pt idx="1">
                  <c:v>2.2799999999999998</c:v>
                </c:pt>
                <c:pt idx="2">
                  <c:v>2.2799999999999998</c:v>
                </c:pt>
                <c:pt idx="3">
                  <c:v>2.2799999999999998</c:v>
                </c:pt>
                <c:pt idx="4">
                  <c:v>2.2799999999999998</c:v>
                </c:pt>
                <c:pt idx="5">
                  <c:v>2.2799999999999998</c:v>
                </c:pt>
                <c:pt idx="6">
                  <c:v>2.2799999999999998</c:v>
                </c:pt>
                <c:pt idx="7">
                  <c:v>2.2799999999999998</c:v>
                </c:pt>
                <c:pt idx="8">
                  <c:v>2.2799999999999998</c:v>
                </c:pt>
                <c:pt idx="9">
                  <c:v>2.2799999999999998</c:v>
                </c:pt>
                <c:pt idx="10">
                  <c:v>2.2799999999999998</c:v>
                </c:pt>
                <c:pt idx="11">
                  <c:v>2.2799999999999998</c:v>
                </c:pt>
                <c:pt idx="12">
                  <c:v>2.2799999999999998</c:v>
                </c:pt>
                <c:pt idx="13">
                  <c:v>2.2799999999999998</c:v>
                </c:pt>
                <c:pt idx="14">
                  <c:v>2.2799999999999998</c:v>
                </c:pt>
                <c:pt idx="15">
                  <c:v>2.2799999999999998</c:v>
                </c:pt>
                <c:pt idx="16">
                  <c:v>2.2799999999999998</c:v>
                </c:pt>
                <c:pt idx="17">
                  <c:v>2.2799999999999998</c:v>
                </c:pt>
              </c:numCache>
            </c:numRef>
          </c:val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2.2540312499999997</c:v>
                </c:pt>
                <c:pt idx="1">
                  <c:v>2.2650316900548364</c:v>
                </c:pt>
                <c:pt idx="2">
                  <c:v>2.2613916523407145</c:v>
                </c:pt>
                <c:pt idx="3">
                  <c:v>2.2558020487359469</c:v>
                </c:pt>
                <c:pt idx="4">
                  <c:v>2.2547612842712845</c:v>
                </c:pt>
                <c:pt idx="5">
                  <c:v>2.2560176182630318</c:v>
                </c:pt>
                <c:pt idx="6">
                  <c:v>2.2638653533308797</c:v>
                </c:pt>
                <c:pt idx="7">
                  <c:v>2.252543236566066</c:v>
                </c:pt>
                <c:pt idx="8">
                  <c:v>2.2561960714285711</c:v>
                </c:pt>
                <c:pt idx="9">
                  <c:v>2.2624557182438196</c:v>
                </c:pt>
                <c:pt idx="10">
                  <c:v>2.2586915168024069</c:v>
                </c:pt>
                <c:pt idx="11">
                  <c:v>2.2836090201465202</c:v>
                </c:pt>
                <c:pt idx="12">
                  <c:v>2.2884096585213034</c:v>
                </c:pt>
                <c:pt idx="13">
                  <c:v>2.2854706251836396</c:v>
                </c:pt>
                <c:pt idx="14">
                  <c:v>2.2713306421624715</c:v>
                </c:pt>
                <c:pt idx="15">
                  <c:v>2.2947247327619413</c:v>
                </c:pt>
                <c:pt idx="16">
                  <c:v>2.3070638670539987</c:v>
                </c:pt>
                <c:pt idx="17">
                  <c:v>2.2933968253968255</c:v>
                </c:pt>
              </c:numCache>
            </c:numRef>
          </c:val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0.11012500000000003</c:v>
                </c:pt>
                <c:pt idx="1">
                  <c:v>0.18675862068965499</c:v>
                </c:pt>
                <c:pt idx="2">
                  <c:v>0.18739062499999992</c:v>
                </c:pt>
                <c:pt idx="3">
                  <c:v>0.24900000000000011</c:v>
                </c:pt>
                <c:pt idx="4">
                  <c:v>0.2150000000000003</c:v>
                </c:pt>
                <c:pt idx="5">
                  <c:v>0.18900000000000006</c:v>
                </c:pt>
                <c:pt idx="6">
                  <c:v>0.21799999999999997</c:v>
                </c:pt>
                <c:pt idx="7">
                  <c:v>0.18999999999999995</c:v>
                </c:pt>
                <c:pt idx="8">
                  <c:v>0.15444999999999975</c:v>
                </c:pt>
                <c:pt idx="9">
                  <c:v>0.17592941176470633</c:v>
                </c:pt>
                <c:pt idx="10">
                  <c:v>0.17419047619047623</c:v>
                </c:pt>
                <c:pt idx="11">
                  <c:v>0.23206666666666642</c:v>
                </c:pt>
                <c:pt idx="12">
                  <c:v>0.21799999999999997</c:v>
                </c:pt>
                <c:pt idx="13">
                  <c:v>0.19010714285714325</c:v>
                </c:pt>
                <c:pt idx="14">
                  <c:v>0.27886231884057988</c:v>
                </c:pt>
                <c:pt idx="15">
                  <c:v>0.12909090909090892</c:v>
                </c:pt>
                <c:pt idx="16">
                  <c:v>9.2000000000000082E-2</c:v>
                </c:pt>
                <c:pt idx="17">
                  <c:v>1.1809523809523714E-2</c:v>
                </c:pt>
              </c:numCache>
            </c:numRef>
          </c:val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2.08</c:v>
                </c:pt>
                <c:pt idx="1">
                  <c:v>2.08</c:v>
                </c:pt>
                <c:pt idx="2">
                  <c:v>2.08</c:v>
                </c:pt>
                <c:pt idx="3">
                  <c:v>2.08</c:v>
                </c:pt>
                <c:pt idx="4">
                  <c:v>2.08</c:v>
                </c:pt>
                <c:pt idx="5">
                  <c:v>2.08</c:v>
                </c:pt>
                <c:pt idx="6">
                  <c:v>2.08</c:v>
                </c:pt>
                <c:pt idx="7">
                  <c:v>2.08</c:v>
                </c:pt>
                <c:pt idx="8">
                  <c:v>2.08</c:v>
                </c:pt>
                <c:pt idx="9">
                  <c:v>2.08</c:v>
                </c:pt>
                <c:pt idx="10">
                  <c:v>2.08</c:v>
                </c:pt>
                <c:pt idx="11">
                  <c:v>2.08</c:v>
                </c:pt>
                <c:pt idx="12">
                  <c:v>2.08</c:v>
                </c:pt>
                <c:pt idx="13">
                  <c:v>2.08</c:v>
                </c:pt>
                <c:pt idx="14">
                  <c:v>2.08</c:v>
                </c:pt>
                <c:pt idx="15">
                  <c:v>2.08</c:v>
                </c:pt>
                <c:pt idx="16">
                  <c:v>2.08</c:v>
                </c:pt>
                <c:pt idx="17">
                  <c:v>2.08</c:v>
                </c:pt>
              </c:numCache>
            </c:numRef>
          </c:val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2.48</c:v>
                </c:pt>
                <c:pt idx="1">
                  <c:v>2.48</c:v>
                </c:pt>
                <c:pt idx="2">
                  <c:v>2.48</c:v>
                </c:pt>
                <c:pt idx="3">
                  <c:v>2.48</c:v>
                </c:pt>
                <c:pt idx="4">
                  <c:v>2.48</c:v>
                </c:pt>
                <c:pt idx="5">
                  <c:v>2.48</c:v>
                </c:pt>
                <c:pt idx="6">
                  <c:v>2.48</c:v>
                </c:pt>
                <c:pt idx="7">
                  <c:v>2.48</c:v>
                </c:pt>
                <c:pt idx="8">
                  <c:v>2.48</c:v>
                </c:pt>
                <c:pt idx="9">
                  <c:v>2.48</c:v>
                </c:pt>
                <c:pt idx="10">
                  <c:v>2.48</c:v>
                </c:pt>
                <c:pt idx="11">
                  <c:v>2.48</c:v>
                </c:pt>
                <c:pt idx="12">
                  <c:v>2.48</c:v>
                </c:pt>
                <c:pt idx="13">
                  <c:v>2.48</c:v>
                </c:pt>
                <c:pt idx="14">
                  <c:v>2.48</c:v>
                </c:pt>
                <c:pt idx="15">
                  <c:v>2.48</c:v>
                </c:pt>
                <c:pt idx="16">
                  <c:v>2.48</c:v>
                </c:pt>
                <c:pt idx="17">
                  <c:v>2.48</c:v>
                </c:pt>
              </c:numCache>
            </c:numRef>
          </c:val>
        </c:ser>
        <c:marker val="1"/>
        <c:axId val="94549888"/>
        <c:axId val="117579776"/>
      </c:lineChart>
      <c:catAx>
        <c:axId val="945498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579776"/>
        <c:crosses val="autoZero"/>
        <c:lblAlgn val="ctr"/>
        <c:lblOffset val="100"/>
        <c:tickLblSkip val="1"/>
        <c:tickMarkSkip val="1"/>
      </c:catAx>
      <c:valAx>
        <c:axId val="117579776"/>
        <c:scaling>
          <c:orientation val="minMax"/>
          <c:max val="2.68"/>
          <c:min val="1.88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54988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288.48148148148147</c:v>
                </c:pt>
                <c:pt idx="2">
                  <c:v>287.55555555555554</c:v>
                </c:pt>
                <c:pt idx="3">
                  <c:v>287.40740740740739</c:v>
                </c:pt>
                <c:pt idx="4">
                  <c:v>286.62962962962962</c:v>
                </c:pt>
                <c:pt idx="5">
                  <c:v>286.03125</c:v>
                </c:pt>
                <c:pt idx="6">
                  <c:v>286.1875</c:v>
                </c:pt>
                <c:pt idx="7">
                  <c:v>286.59375</c:v>
                </c:pt>
                <c:pt idx="8">
                  <c:v>285.09375</c:v>
                </c:pt>
                <c:pt idx="9">
                  <c:v>283.8125</c:v>
                </c:pt>
                <c:pt idx="10">
                  <c:v>284.1875</c:v>
                </c:pt>
                <c:pt idx="11">
                  <c:v>286.0625</c:v>
                </c:pt>
                <c:pt idx="12">
                  <c:v>286.96875</c:v>
                </c:pt>
                <c:pt idx="13">
                  <c:v>288.625</c:v>
                </c:pt>
                <c:pt idx="14">
                  <c:v>284</c:v>
                </c:pt>
                <c:pt idx="15">
                  <c:v>284.5625</c:v>
                </c:pt>
                <c:pt idx="16">
                  <c:v>285.75</c:v>
                </c:pt>
              </c:numCache>
            </c:numRef>
          </c:val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283.30181818181813</c:v>
                </c:pt>
                <c:pt idx="2">
                  <c:v>283.19299999999998</c:v>
                </c:pt>
                <c:pt idx="3">
                  <c:v>282.1894444444444</c:v>
                </c:pt>
                <c:pt idx="4">
                  <c:v>283.10227272727275</c:v>
                </c:pt>
                <c:pt idx="5">
                  <c:v>283.20300000000003</c:v>
                </c:pt>
                <c:pt idx="6">
                  <c:v>280.64499999999998</c:v>
                </c:pt>
                <c:pt idx="7">
                  <c:v>281.26263157894738</c:v>
                </c:pt>
                <c:pt idx="8">
                  <c:v>283.512</c:v>
                </c:pt>
                <c:pt idx="9">
                  <c:v>284.77900000000005</c:v>
                </c:pt>
                <c:pt idx="10">
                  <c:v>284.39280952380949</c:v>
                </c:pt>
                <c:pt idx="11">
                  <c:v>283.09665000000007</c:v>
                </c:pt>
                <c:pt idx="12">
                  <c:v>282.22750000000002</c:v>
                </c:pt>
                <c:pt idx="13">
                  <c:v>286.90836363636367</c:v>
                </c:pt>
                <c:pt idx="14">
                  <c:v>289.11</c:v>
                </c:pt>
                <c:pt idx="15">
                  <c:v>289.35000000000002</c:v>
                </c:pt>
                <c:pt idx="16">
                  <c:v>291.73636363636365</c:v>
                </c:pt>
                <c:pt idx="17">
                  <c:v>290.22061904761904</c:v>
                </c:pt>
              </c:numCache>
            </c:numRef>
          </c:val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0">
                  <c:v>284.63</c:v>
                </c:pt>
                <c:pt idx="1">
                  <c:v>288.32</c:v>
                </c:pt>
                <c:pt idx="2">
                  <c:v>288.10000000000002</c:v>
                </c:pt>
                <c:pt idx="3">
                  <c:v>287.5</c:v>
                </c:pt>
                <c:pt idx="4">
                  <c:v>284.05</c:v>
                </c:pt>
                <c:pt idx="5">
                  <c:v>279.45</c:v>
                </c:pt>
                <c:pt idx="6">
                  <c:v>281.27</c:v>
                </c:pt>
                <c:pt idx="7">
                  <c:v>282.57</c:v>
                </c:pt>
                <c:pt idx="8">
                  <c:v>284.66000000000003</c:v>
                </c:pt>
                <c:pt idx="9">
                  <c:v>286.05</c:v>
                </c:pt>
                <c:pt idx="10">
                  <c:v>288.68</c:v>
                </c:pt>
                <c:pt idx="11">
                  <c:v>288.58</c:v>
                </c:pt>
                <c:pt idx="12">
                  <c:v>289.02</c:v>
                </c:pt>
                <c:pt idx="13">
                  <c:v>288.48</c:v>
                </c:pt>
              </c:numCache>
            </c:numRef>
          </c:val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293.10000000000002</c:v>
                </c:pt>
                <c:pt idx="1">
                  <c:v>292.05</c:v>
                </c:pt>
                <c:pt idx="2">
                  <c:v>292.16000000000003</c:v>
                </c:pt>
                <c:pt idx="3">
                  <c:v>292</c:v>
                </c:pt>
                <c:pt idx="4">
                  <c:v>288.97000000000003</c:v>
                </c:pt>
                <c:pt idx="5">
                  <c:v>287.8</c:v>
                </c:pt>
                <c:pt idx="6">
                  <c:v>287.10000000000002</c:v>
                </c:pt>
                <c:pt idx="7">
                  <c:v>286.32</c:v>
                </c:pt>
                <c:pt idx="8">
                  <c:v>286.85000000000002</c:v>
                </c:pt>
                <c:pt idx="9">
                  <c:v>287.83</c:v>
                </c:pt>
                <c:pt idx="10">
                  <c:v>290.91000000000003</c:v>
                </c:pt>
                <c:pt idx="11">
                  <c:v>288.04000000000002</c:v>
                </c:pt>
                <c:pt idx="12">
                  <c:v>287.98</c:v>
                </c:pt>
                <c:pt idx="13">
                  <c:v>288.14999999999998</c:v>
                </c:pt>
                <c:pt idx="14">
                  <c:v>289.06</c:v>
                </c:pt>
                <c:pt idx="15">
                  <c:v>288.10000000000002</c:v>
                </c:pt>
                <c:pt idx="16">
                  <c:v>289.82</c:v>
                </c:pt>
              </c:numCache>
            </c:numRef>
          </c:val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286.08965517241381</c:v>
                </c:pt>
                <c:pt idx="2">
                  <c:v>287.140625</c:v>
                </c:pt>
                <c:pt idx="3">
                  <c:v>287.61355932203395</c:v>
                </c:pt>
                <c:pt idx="4">
                  <c:v>285.55538461538458</c:v>
                </c:pt>
                <c:pt idx="5">
                  <c:v>285.13442620000001</c:v>
                </c:pt>
                <c:pt idx="6">
                  <c:v>284.49538461538447</c:v>
                </c:pt>
                <c:pt idx="7">
                  <c:v>284.39230769230778</c:v>
                </c:pt>
                <c:pt idx="8">
                  <c:v>283.84666666666664</c:v>
                </c:pt>
                <c:pt idx="9">
                  <c:v>283.75166666666672</c:v>
                </c:pt>
                <c:pt idx="10">
                  <c:v>284.73508771929829</c:v>
                </c:pt>
                <c:pt idx="11">
                  <c:v>285.31034482758628</c:v>
                </c:pt>
                <c:pt idx="12">
                  <c:v>285.16333333333324</c:v>
                </c:pt>
                <c:pt idx="13">
                  <c:v>284.74696969696964</c:v>
                </c:pt>
                <c:pt idx="14">
                  <c:v>286.23859649122818</c:v>
                </c:pt>
                <c:pt idx="15">
                  <c:v>285.37796610169494</c:v>
                </c:pt>
                <c:pt idx="16">
                  <c:v>284.57368421052632</c:v>
                </c:pt>
              </c:numCache>
            </c:numRef>
          </c:val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0">
                  <c:v>288.5</c:v>
                </c:pt>
                <c:pt idx="1">
                  <c:v>287.17307692307691</c:v>
                </c:pt>
                <c:pt idx="2">
                  <c:v>284.56474358974367</c:v>
                </c:pt>
                <c:pt idx="3">
                  <c:v>283.84635416666663</c:v>
                </c:pt>
                <c:pt idx="4">
                  <c:v>284.43272727272722</c:v>
                </c:pt>
                <c:pt idx="5">
                  <c:v>284.91078431372551</c:v>
                </c:pt>
                <c:pt idx="6">
                  <c:v>289.66666666666669</c:v>
                </c:pt>
                <c:pt idx="7">
                  <c:v>286.93750000000006</c:v>
                </c:pt>
                <c:pt idx="8">
                  <c:v>289.54824561403512</c:v>
                </c:pt>
                <c:pt idx="9">
                  <c:v>290.55797101449275</c:v>
                </c:pt>
                <c:pt idx="10">
                  <c:v>290.99242424242425</c:v>
                </c:pt>
                <c:pt idx="11">
                  <c:v>285.95238095238096</c:v>
                </c:pt>
                <c:pt idx="12">
                  <c:v>284.49533333333335</c:v>
                </c:pt>
                <c:pt idx="13">
                  <c:v>290.31250000000006</c:v>
                </c:pt>
                <c:pt idx="14">
                  <c:v>291.10833333333335</c:v>
                </c:pt>
                <c:pt idx="15">
                  <c:v>287.57142857142856</c:v>
                </c:pt>
              </c:numCache>
            </c:numRef>
          </c:val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288.7</c:v>
                </c:pt>
                <c:pt idx="2">
                  <c:v>288.2</c:v>
                </c:pt>
                <c:pt idx="3">
                  <c:v>288.7</c:v>
                </c:pt>
                <c:pt idx="4">
                  <c:v>289.39999999999998</c:v>
                </c:pt>
                <c:pt idx="5">
                  <c:v>288.89999999999998</c:v>
                </c:pt>
                <c:pt idx="6">
                  <c:v>290.5</c:v>
                </c:pt>
                <c:pt idx="7">
                  <c:v>288.60000000000002</c:v>
                </c:pt>
                <c:pt idx="8">
                  <c:v>290.5</c:v>
                </c:pt>
                <c:pt idx="9">
                  <c:v>289.3</c:v>
                </c:pt>
                <c:pt idx="10">
                  <c:v>288.10000000000002</c:v>
                </c:pt>
                <c:pt idx="11">
                  <c:v>287.5</c:v>
                </c:pt>
                <c:pt idx="12">
                  <c:v>286.89999999999998</c:v>
                </c:pt>
                <c:pt idx="13">
                  <c:v>287.10000000000002</c:v>
                </c:pt>
                <c:pt idx="14">
                  <c:v>282.10000000000002</c:v>
                </c:pt>
                <c:pt idx="15">
                  <c:v>283.5</c:v>
                </c:pt>
                <c:pt idx="16">
                  <c:v>290.5</c:v>
                </c:pt>
                <c:pt idx="17">
                  <c:v>289.10000000000002</c:v>
                </c:pt>
              </c:numCache>
            </c:numRef>
          </c:val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0">
                  <c:v>288.41699999999997</c:v>
                </c:pt>
                <c:pt idx="1">
                  <c:v>290.39800000000002</c:v>
                </c:pt>
                <c:pt idx="2">
                  <c:v>285.18799999999999</c:v>
                </c:pt>
                <c:pt idx="3">
                  <c:v>284.34100000000001</c:v>
                </c:pt>
                <c:pt idx="4">
                  <c:v>289.17</c:v>
                </c:pt>
                <c:pt idx="5">
                  <c:v>290.32600000000002</c:v>
                </c:pt>
                <c:pt idx="6">
                  <c:v>289.36900000000003</c:v>
                </c:pt>
                <c:pt idx="7">
                  <c:v>289.32100000000003</c:v>
                </c:pt>
                <c:pt idx="8">
                  <c:v>286.25</c:v>
                </c:pt>
                <c:pt idx="9">
                  <c:v>285.48</c:v>
                </c:pt>
                <c:pt idx="10">
                  <c:v>283.84100000000001</c:v>
                </c:pt>
                <c:pt idx="11">
                  <c:v>283.512</c:v>
                </c:pt>
                <c:pt idx="12">
                  <c:v>285.69200000000001</c:v>
                </c:pt>
                <c:pt idx="13">
                  <c:v>285.07100000000003</c:v>
                </c:pt>
                <c:pt idx="14">
                  <c:v>285.291</c:v>
                </c:pt>
                <c:pt idx="15">
                  <c:v>285.036</c:v>
                </c:pt>
                <c:pt idx="16">
                  <c:v>283.483</c:v>
                </c:pt>
                <c:pt idx="17">
                  <c:v>283.423</c:v>
                </c:pt>
              </c:numCache>
            </c:numRef>
          </c:val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1">
                  <c:v>291.33</c:v>
                </c:pt>
                <c:pt idx="2">
                  <c:v>290.72000000000003</c:v>
                </c:pt>
                <c:pt idx="3">
                  <c:v>291.95</c:v>
                </c:pt>
                <c:pt idx="4">
                  <c:v>292.67</c:v>
                </c:pt>
                <c:pt idx="5">
                  <c:v>291.33</c:v>
                </c:pt>
                <c:pt idx="6">
                  <c:v>288.72000000000003</c:v>
                </c:pt>
                <c:pt idx="7">
                  <c:v>286.5</c:v>
                </c:pt>
                <c:pt idx="8">
                  <c:v>291</c:v>
                </c:pt>
                <c:pt idx="9">
                  <c:v>289.62</c:v>
                </c:pt>
                <c:pt idx="10">
                  <c:v>292.48</c:v>
                </c:pt>
                <c:pt idx="11">
                  <c:v>289.64999999999998</c:v>
                </c:pt>
                <c:pt idx="12">
                  <c:v>291.01</c:v>
                </c:pt>
                <c:pt idx="13">
                  <c:v>289.95999999999998</c:v>
                </c:pt>
                <c:pt idx="14">
                  <c:v>289.44</c:v>
                </c:pt>
                <c:pt idx="15">
                  <c:v>284.72000000000003</c:v>
                </c:pt>
                <c:pt idx="16">
                  <c:v>289.42</c:v>
                </c:pt>
              </c:numCache>
            </c:numRef>
          </c:val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287.41666666666669</c:v>
                </c:pt>
                <c:pt idx="2">
                  <c:v>284.4736842105263</c:v>
                </c:pt>
                <c:pt idx="3">
                  <c:v>282.39999999999998</c:v>
                </c:pt>
                <c:pt idx="4">
                  <c:v>287.4375</c:v>
                </c:pt>
                <c:pt idx="5">
                  <c:v>290.27272727272725</c:v>
                </c:pt>
                <c:pt idx="6">
                  <c:v>289.21052631578948</c:v>
                </c:pt>
                <c:pt idx="7">
                  <c:v>288.09090909090907</c:v>
                </c:pt>
                <c:pt idx="8">
                  <c:v>289.61111111111109</c:v>
                </c:pt>
                <c:pt idx="9">
                  <c:v>287.33333333333331</c:v>
                </c:pt>
                <c:pt idx="10">
                  <c:v>289.78571428571428</c:v>
                </c:pt>
                <c:pt idx="11">
                  <c:v>284.66666666666669</c:v>
                </c:pt>
                <c:pt idx="12">
                  <c:v>289.89473684210526</c:v>
                </c:pt>
                <c:pt idx="13">
                  <c:v>289</c:v>
                </c:pt>
              </c:numCache>
            </c:numRef>
          </c:val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288.66174999999998</c:v>
                </c:pt>
                <c:pt idx="1">
                  <c:v>288.32606984254568</c:v>
                </c:pt>
                <c:pt idx="2">
                  <c:v>287.12956083558254</c:v>
                </c:pt>
                <c:pt idx="3">
                  <c:v>286.79477653405525</c:v>
                </c:pt>
                <c:pt idx="4">
                  <c:v>287.14175142450142</c:v>
                </c:pt>
                <c:pt idx="5">
                  <c:v>286.73581877864524</c:v>
                </c:pt>
                <c:pt idx="6">
                  <c:v>286.71640775978409</c:v>
                </c:pt>
                <c:pt idx="7">
                  <c:v>286.05880983621637</c:v>
                </c:pt>
                <c:pt idx="8">
                  <c:v>287.08717733918127</c:v>
                </c:pt>
                <c:pt idx="9">
                  <c:v>286.85144710144925</c:v>
                </c:pt>
                <c:pt idx="10">
                  <c:v>287.81045357712463</c:v>
                </c:pt>
                <c:pt idx="11">
                  <c:v>286.2370542446634</c:v>
                </c:pt>
                <c:pt idx="12">
                  <c:v>286.93516535087713</c:v>
                </c:pt>
                <c:pt idx="13">
                  <c:v>287.83538333333331</c:v>
                </c:pt>
                <c:pt idx="14">
                  <c:v>287.0434912280702</c:v>
                </c:pt>
                <c:pt idx="15">
                  <c:v>286.02723683414047</c:v>
                </c:pt>
                <c:pt idx="16">
                  <c:v>287.89757826384141</c:v>
                </c:pt>
                <c:pt idx="17">
                  <c:v>287.58120634920635</c:v>
                </c:pt>
              </c:numCache>
            </c:numRef>
          </c:val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8.4700000000000273</c:v>
                </c:pt>
                <c:pt idx="1">
                  <c:v>8.7481818181818767</c:v>
                </c:pt>
                <c:pt idx="2">
                  <c:v>8.9670000000000414</c:v>
                </c:pt>
                <c:pt idx="3">
                  <c:v>9.8105555555555952</c:v>
                </c:pt>
                <c:pt idx="4">
                  <c:v>9.567727272727268</c:v>
                </c:pt>
                <c:pt idx="5">
                  <c:v>11.879999999999995</c:v>
                </c:pt>
                <c:pt idx="6">
                  <c:v>9.8550000000000182</c:v>
                </c:pt>
                <c:pt idx="7">
                  <c:v>8.0583684210526485</c:v>
                </c:pt>
                <c:pt idx="8">
                  <c:v>7.4879999999999995</c:v>
                </c:pt>
                <c:pt idx="9">
                  <c:v>6.8063043478260283</c:v>
                </c:pt>
                <c:pt idx="10">
                  <c:v>8.63900000000001</c:v>
                </c:pt>
                <c:pt idx="11">
                  <c:v>6.5533499999999094</c:v>
                </c:pt>
                <c:pt idx="12">
                  <c:v>8.7824999999999704</c:v>
                </c:pt>
                <c:pt idx="13">
                  <c:v>5.565530303030414</c:v>
                </c:pt>
                <c:pt idx="14">
                  <c:v>9.0083333333333258</c:v>
                </c:pt>
                <c:pt idx="15">
                  <c:v>5.8500000000000227</c:v>
                </c:pt>
                <c:pt idx="16">
                  <c:v>8.2533636363636447</c:v>
                </c:pt>
                <c:pt idx="17">
                  <c:v>6.7976190476190368</c:v>
                </c:pt>
              </c:numCache>
            </c:numRef>
          </c:val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272</c:v>
                </c:pt>
                <c:pt idx="1">
                  <c:v>272</c:v>
                </c:pt>
                <c:pt idx="2">
                  <c:v>272</c:v>
                </c:pt>
                <c:pt idx="3">
                  <c:v>272</c:v>
                </c:pt>
                <c:pt idx="4">
                  <c:v>272</c:v>
                </c:pt>
                <c:pt idx="5">
                  <c:v>272</c:v>
                </c:pt>
                <c:pt idx="6">
                  <c:v>272</c:v>
                </c:pt>
                <c:pt idx="7">
                  <c:v>272</c:v>
                </c:pt>
                <c:pt idx="8">
                  <c:v>272</c:v>
                </c:pt>
                <c:pt idx="9">
                  <c:v>272</c:v>
                </c:pt>
                <c:pt idx="10">
                  <c:v>272</c:v>
                </c:pt>
                <c:pt idx="11">
                  <c:v>272</c:v>
                </c:pt>
                <c:pt idx="12">
                  <c:v>272</c:v>
                </c:pt>
                <c:pt idx="13">
                  <c:v>272</c:v>
                </c:pt>
                <c:pt idx="14">
                  <c:v>272</c:v>
                </c:pt>
                <c:pt idx="15">
                  <c:v>272</c:v>
                </c:pt>
                <c:pt idx="16">
                  <c:v>272</c:v>
                </c:pt>
                <c:pt idx="17">
                  <c:v>272</c:v>
                </c:pt>
              </c:numCache>
            </c:numRef>
          </c:val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302</c:v>
                </c:pt>
                <c:pt idx="1">
                  <c:v>302</c:v>
                </c:pt>
                <c:pt idx="2">
                  <c:v>302</c:v>
                </c:pt>
                <c:pt idx="3">
                  <c:v>302</c:v>
                </c:pt>
                <c:pt idx="4">
                  <c:v>302</c:v>
                </c:pt>
                <c:pt idx="5">
                  <c:v>302</c:v>
                </c:pt>
                <c:pt idx="6">
                  <c:v>302</c:v>
                </c:pt>
                <c:pt idx="7">
                  <c:v>302</c:v>
                </c:pt>
                <c:pt idx="8">
                  <c:v>302</c:v>
                </c:pt>
                <c:pt idx="9">
                  <c:v>302</c:v>
                </c:pt>
                <c:pt idx="10">
                  <c:v>302</c:v>
                </c:pt>
                <c:pt idx="11">
                  <c:v>302</c:v>
                </c:pt>
                <c:pt idx="12">
                  <c:v>302</c:v>
                </c:pt>
                <c:pt idx="13">
                  <c:v>302</c:v>
                </c:pt>
                <c:pt idx="14">
                  <c:v>302</c:v>
                </c:pt>
                <c:pt idx="15">
                  <c:v>302</c:v>
                </c:pt>
                <c:pt idx="16">
                  <c:v>302</c:v>
                </c:pt>
                <c:pt idx="17">
                  <c:v>302</c:v>
                </c:pt>
              </c:numCache>
            </c:numRef>
          </c:val>
        </c:ser>
        <c:marker val="1"/>
        <c:axId val="115940736"/>
        <c:axId val="115971584"/>
      </c:lineChart>
      <c:catAx>
        <c:axId val="1159407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5971584"/>
        <c:crosses val="autoZero"/>
        <c:lblAlgn val="ctr"/>
        <c:lblOffset val="100"/>
        <c:tickLblSkip val="1"/>
        <c:tickMarkSkip val="1"/>
      </c:catAx>
      <c:valAx>
        <c:axId val="115971584"/>
        <c:scaling>
          <c:orientation val="minMax"/>
          <c:max val="317"/>
          <c:min val="25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594073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1004.2592592592592</c:v>
                </c:pt>
                <c:pt idx="2">
                  <c:v>999.11111111111109</c:v>
                </c:pt>
                <c:pt idx="3">
                  <c:v>993.74074074074076</c:v>
                </c:pt>
                <c:pt idx="4">
                  <c:v>1001.7037037037037</c:v>
                </c:pt>
                <c:pt idx="5">
                  <c:v>998.15625</c:v>
                </c:pt>
                <c:pt idx="6">
                  <c:v>997.03125</c:v>
                </c:pt>
                <c:pt idx="7">
                  <c:v>999.09375</c:v>
                </c:pt>
                <c:pt idx="8">
                  <c:v>1001.59375</c:v>
                </c:pt>
                <c:pt idx="9">
                  <c:v>1000.25</c:v>
                </c:pt>
                <c:pt idx="10">
                  <c:v>1002.78125</c:v>
                </c:pt>
                <c:pt idx="11">
                  <c:v>1004.09375</c:v>
                </c:pt>
                <c:pt idx="12">
                  <c:v>997.625</c:v>
                </c:pt>
                <c:pt idx="13">
                  <c:v>998.6875</c:v>
                </c:pt>
                <c:pt idx="14">
                  <c:v>996.15625</c:v>
                </c:pt>
                <c:pt idx="15">
                  <c:v>992.53125</c:v>
                </c:pt>
                <c:pt idx="16">
                  <c:v>1000.96875</c:v>
                </c:pt>
              </c:numCache>
            </c:numRef>
          </c:val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982.08090909090924</c:v>
                </c:pt>
                <c:pt idx="2">
                  <c:v>974.75200000000007</c:v>
                </c:pt>
                <c:pt idx="3">
                  <c:v>986.37166666666678</c:v>
                </c:pt>
                <c:pt idx="4">
                  <c:v>979.10727272727263</c:v>
                </c:pt>
                <c:pt idx="5">
                  <c:v>999.91499999999996</c:v>
                </c:pt>
                <c:pt idx="6">
                  <c:v>990.41227272727303</c:v>
                </c:pt>
                <c:pt idx="7">
                  <c:v>984.0189473684211</c:v>
                </c:pt>
                <c:pt idx="8">
                  <c:v>1000.3865000000002</c:v>
                </c:pt>
                <c:pt idx="9">
                  <c:v>1029.4259999999999</c:v>
                </c:pt>
                <c:pt idx="10">
                  <c:v>1023.6351428571428</c:v>
                </c:pt>
                <c:pt idx="11">
                  <c:v>984.09821052631571</c:v>
                </c:pt>
                <c:pt idx="12">
                  <c:v>983.56914999999992</c:v>
                </c:pt>
                <c:pt idx="13">
                  <c:v>993.5534090909091</c:v>
                </c:pt>
                <c:pt idx="14">
                  <c:v>993.42834999999991</c:v>
                </c:pt>
                <c:pt idx="15">
                  <c:v>985.29750000000001</c:v>
                </c:pt>
                <c:pt idx="16">
                  <c:v>1013.4454545454547</c:v>
                </c:pt>
                <c:pt idx="17">
                  <c:v>1036.1277619047619</c:v>
                </c:pt>
              </c:numCache>
            </c:numRef>
          </c:val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0">
                  <c:v>965.04</c:v>
                </c:pt>
                <c:pt idx="1">
                  <c:v>1000.61</c:v>
                </c:pt>
                <c:pt idx="2">
                  <c:v>999.4</c:v>
                </c:pt>
                <c:pt idx="3">
                  <c:v>989.24</c:v>
                </c:pt>
                <c:pt idx="4">
                  <c:v>996.66</c:v>
                </c:pt>
                <c:pt idx="5">
                  <c:v>987.83</c:v>
                </c:pt>
                <c:pt idx="6">
                  <c:v>980.8</c:v>
                </c:pt>
                <c:pt idx="7">
                  <c:v>986.25</c:v>
                </c:pt>
                <c:pt idx="8">
                  <c:v>985.45</c:v>
                </c:pt>
                <c:pt idx="9">
                  <c:v>996.67</c:v>
                </c:pt>
                <c:pt idx="10">
                  <c:v>991.28</c:v>
                </c:pt>
                <c:pt idx="11">
                  <c:v>976.13</c:v>
                </c:pt>
                <c:pt idx="12">
                  <c:v>983.12</c:v>
                </c:pt>
                <c:pt idx="13">
                  <c:v>997.77</c:v>
                </c:pt>
              </c:numCache>
            </c:numRef>
          </c:val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  <c:pt idx="0">
                  <c:v>1000.8</c:v>
                </c:pt>
                <c:pt idx="1">
                  <c:v>1002.25</c:v>
                </c:pt>
                <c:pt idx="2">
                  <c:v>995.1</c:v>
                </c:pt>
                <c:pt idx="3">
                  <c:v>997.72</c:v>
                </c:pt>
                <c:pt idx="4">
                  <c:v>994.91</c:v>
                </c:pt>
                <c:pt idx="5">
                  <c:v>997.98</c:v>
                </c:pt>
                <c:pt idx="6">
                  <c:v>995.75</c:v>
                </c:pt>
                <c:pt idx="7">
                  <c:v>998.62</c:v>
                </c:pt>
                <c:pt idx="8">
                  <c:v>1004.2</c:v>
                </c:pt>
                <c:pt idx="9">
                  <c:v>992.74</c:v>
                </c:pt>
                <c:pt idx="10">
                  <c:v>1005.38</c:v>
                </c:pt>
                <c:pt idx="11">
                  <c:v>980.93</c:v>
                </c:pt>
                <c:pt idx="12">
                  <c:v>984.14</c:v>
                </c:pt>
                <c:pt idx="13">
                  <c:v>983.81</c:v>
                </c:pt>
                <c:pt idx="14">
                  <c:v>985.84</c:v>
                </c:pt>
                <c:pt idx="15">
                  <c:v>998.07</c:v>
                </c:pt>
                <c:pt idx="16">
                  <c:v>991.51</c:v>
                </c:pt>
              </c:numCache>
            </c:numRef>
          </c:val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994.39655172413791</c:v>
                </c:pt>
                <c:pt idx="2">
                  <c:v>989.32343749999995</c:v>
                </c:pt>
                <c:pt idx="3">
                  <c:v>996.72542372881355</c:v>
                </c:pt>
                <c:pt idx="4">
                  <c:v>1000.7676923076922</c:v>
                </c:pt>
                <c:pt idx="5">
                  <c:v>1003.388525</c:v>
                </c:pt>
                <c:pt idx="6">
                  <c:v>997.65692307692302</c:v>
                </c:pt>
                <c:pt idx="7">
                  <c:v>1002.7349206349205</c:v>
                </c:pt>
                <c:pt idx="8">
                  <c:v>1001.44</c:v>
                </c:pt>
                <c:pt idx="9">
                  <c:v>1004.051851851852</c:v>
                </c:pt>
                <c:pt idx="10">
                  <c:v>1005.125</c:v>
                </c:pt>
                <c:pt idx="11">
                  <c:v>1005.9421052631581</c:v>
                </c:pt>
                <c:pt idx="12">
                  <c:v>992.91639344262285</c:v>
                </c:pt>
                <c:pt idx="13">
                  <c:v>994.23538461538453</c:v>
                </c:pt>
                <c:pt idx="14">
                  <c:v>995.20545454545436</c:v>
                </c:pt>
                <c:pt idx="15">
                  <c:v>1015.0234042553191</c:v>
                </c:pt>
                <c:pt idx="16">
                  <c:v>1011.4368421052633</c:v>
                </c:pt>
              </c:numCache>
            </c:numRef>
          </c:val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974.72500000000002</c:v>
                </c:pt>
                <c:pt idx="1">
                  <c:v>972.68</c:v>
                </c:pt>
                <c:pt idx="2">
                  <c:v>982.05555555555554</c:v>
                </c:pt>
                <c:pt idx="3">
                  <c:v>970.44949494949503</c:v>
                </c:pt>
                <c:pt idx="4">
                  <c:v>967.9727272727273</c:v>
                </c:pt>
                <c:pt idx="5">
                  <c:v>966.30487804878032</c:v>
                </c:pt>
                <c:pt idx="6">
                  <c:v>964.02631578947364</c:v>
                </c:pt>
                <c:pt idx="7">
                  <c:v>994.1403508771931</c:v>
                </c:pt>
                <c:pt idx="8">
                  <c:v>995.28571428571433</c:v>
                </c:pt>
                <c:pt idx="9">
                  <c:v>994.88405797101439</c:v>
                </c:pt>
                <c:pt idx="10">
                  <c:v>999.74242424242414</c:v>
                </c:pt>
                <c:pt idx="11">
                  <c:v>986.78571428571433</c:v>
                </c:pt>
                <c:pt idx="12">
                  <c:v>999.55555555555554</c:v>
                </c:pt>
                <c:pt idx="13">
                  <c:v>1008.7471264367816</c:v>
                </c:pt>
                <c:pt idx="14">
                  <c:v>1008.623188405797</c:v>
                </c:pt>
                <c:pt idx="15">
                  <c:v>1017.8095238095239</c:v>
                </c:pt>
              </c:numCache>
            </c:numRef>
          </c:val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0">
                  <c:v>1000.556</c:v>
                </c:pt>
                <c:pt idx="1">
                  <c:v>991.89200000000005</c:v>
                </c:pt>
                <c:pt idx="2">
                  <c:v>995.38800000000003</c:v>
                </c:pt>
                <c:pt idx="3">
                  <c:v>987.18799999999999</c:v>
                </c:pt>
                <c:pt idx="4">
                  <c:v>988.06899999999996</c:v>
                </c:pt>
                <c:pt idx="5">
                  <c:v>995.94200000000001</c:v>
                </c:pt>
                <c:pt idx="6">
                  <c:v>990.202</c:v>
                </c:pt>
                <c:pt idx="7">
                  <c:v>996.48199999999997</c:v>
                </c:pt>
                <c:pt idx="8">
                  <c:v>1001.574</c:v>
                </c:pt>
                <c:pt idx="9">
                  <c:v>999.24400000000003</c:v>
                </c:pt>
                <c:pt idx="10">
                  <c:v>997.25</c:v>
                </c:pt>
                <c:pt idx="11">
                  <c:v>1002.9880000000001</c:v>
                </c:pt>
                <c:pt idx="12">
                  <c:v>999.61699999999996</c:v>
                </c:pt>
                <c:pt idx="13">
                  <c:v>1002.213</c:v>
                </c:pt>
                <c:pt idx="14">
                  <c:v>989.7</c:v>
                </c:pt>
                <c:pt idx="15">
                  <c:v>993.65899999999999</c:v>
                </c:pt>
                <c:pt idx="16">
                  <c:v>1001.494</c:v>
                </c:pt>
                <c:pt idx="17">
                  <c:v>999.72900000000004</c:v>
                </c:pt>
              </c:numCache>
            </c:numRef>
          </c:val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1">
                  <c:v>981.04</c:v>
                </c:pt>
                <c:pt idx="2">
                  <c:v>982.64</c:v>
                </c:pt>
                <c:pt idx="3">
                  <c:v>994.33</c:v>
                </c:pt>
                <c:pt idx="4">
                  <c:v>986.4</c:v>
                </c:pt>
                <c:pt idx="5">
                  <c:v>988.98</c:v>
                </c:pt>
                <c:pt idx="6">
                  <c:v>982.13</c:v>
                </c:pt>
                <c:pt idx="7">
                  <c:v>1001.38</c:v>
                </c:pt>
                <c:pt idx="8">
                  <c:v>985.54</c:v>
                </c:pt>
                <c:pt idx="9">
                  <c:v>1002.76</c:v>
                </c:pt>
                <c:pt idx="10">
                  <c:v>989.63</c:v>
                </c:pt>
                <c:pt idx="11">
                  <c:v>991</c:v>
                </c:pt>
                <c:pt idx="12">
                  <c:v>999.33</c:v>
                </c:pt>
                <c:pt idx="13">
                  <c:v>997.15</c:v>
                </c:pt>
                <c:pt idx="14">
                  <c:v>993.1</c:v>
                </c:pt>
                <c:pt idx="15">
                  <c:v>991.68</c:v>
                </c:pt>
                <c:pt idx="16">
                  <c:v>993.73</c:v>
                </c:pt>
              </c:numCache>
            </c:numRef>
          </c:val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  <c:pt idx="1">
                  <c:v>970.08333333333337</c:v>
                </c:pt>
                <c:pt idx="2">
                  <c:v>969.66666666666663</c:v>
                </c:pt>
                <c:pt idx="3">
                  <c:v>987.68421052631584</c:v>
                </c:pt>
                <c:pt idx="4">
                  <c:v>992.76190476190482</c:v>
                </c:pt>
                <c:pt idx="5">
                  <c:v>1014.7058823529412</c:v>
                </c:pt>
                <c:pt idx="6">
                  <c:v>1007.3181818181819</c:v>
                </c:pt>
                <c:pt idx="7">
                  <c:v>993.38095238095241</c:v>
                </c:pt>
                <c:pt idx="8">
                  <c:v>979.61904761904759</c:v>
                </c:pt>
                <c:pt idx="9">
                  <c:v>991.3</c:v>
                </c:pt>
                <c:pt idx="10">
                  <c:v>985.35714285714289</c:v>
                </c:pt>
                <c:pt idx="11">
                  <c:v>958.82352941176475</c:v>
                </c:pt>
                <c:pt idx="12">
                  <c:v>979</c:v>
                </c:pt>
                <c:pt idx="13">
                  <c:v>986.375</c:v>
                </c:pt>
              </c:numCache>
            </c:numRef>
          </c:val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985</c:v>
                </c:pt>
                <c:pt idx="1">
                  <c:v>985</c:v>
                </c:pt>
                <c:pt idx="2">
                  <c:v>985</c:v>
                </c:pt>
                <c:pt idx="3">
                  <c:v>985</c:v>
                </c:pt>
                <c:pt idx="4">
                  <c:v>985</c:v>
                </c:pt>
                <c:pt idx="5">
                  <c:v>985</c:v>
                </c:pt>
                <c:pt idx="6">
                  <c:v>985</c:v>
                </c:pt>
                <c:pt idx="7">
                  <c:v>985</c:v>
                </c:pt>
                <c:pt idx="8">
                  <c:v>985</c:v>
                </c:pt>
                <c:pt idx="9">
                  <c:v>985</c:v>
                </c:pt>
                <c:pt idx="10">
                  <c:v>985</c:v>
                </c:pt>
                <c:pt idx="11">
                  <c:v>985</c:v>
                </c:pt>
                <c:pt idx="12">
                  <c:v>985</c:v>
                </c:pt>
                <c:pt idx="13">
                  <c:v>985</c:v>
                </c:pt>
                <c:pt idx="14">
                  <c:v>985</c:v>
                </c:pt>
                <c:pt idx="15">
                  <c:v>985</c:v>
                </c:pt>
                <c:pt idx="16">
                  <c:v>985</c:v>
                </c:pt>
                <c:pt idx="17">
                  <c:v>985</c:v>
                </c:pt>
              </c:numCache>
            </c:numRef>
          </c:val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985.28025000000002</c:v>
                </c:pt>
                <c:pt idx="1">
                  <c:v>988.81022815640449</c:v>
                </c:pt>
                <c:pt idx="2">
                  <c:v>987.49297453703707</c:v>
                </c:pt>
                <c:pt idx="3">
                  <c:v>989.27217073467023</c:v>
                </c:pt>
                <c:pt idx="4">
                  <c:v>989.81692230814451</c:v>
                </c:pt>
                <c:pt idx="5">
                  <c:v>994.80028171130232</c:v>
                </c:pt>
                <c:pt idx="6">
                  <c:v>989.4807714902056</c:v>
                </c:pt>
                <c:pt idx="7">
                  <c:v>995.12232458460983</c:v>
                </c:pt>
                <c:pt idx="8">
                  <c:v>995.00989021164014</c:v>
                </c:pt>
                <c:pt idx="9">
                  <c:v>1001.258434424763</c:v>
                </c:pt>
                <c:pt idx="10">
                  <c:v>1000.0201066618566</c:v>
                </c:pt>
                <c:pt idx="11">
                  <c:v>987.8657010541059</c:v>
                </c:pt>
                <c:pt idx="12">
                  <c:v>990.98589988868639</c:v>
                </c:pt>
                <c:pt idx="13">
                  <c:v>995.8379355714527</c:v>
                </c:pt>
                <c:pt idx="14">
                  <c:v>994.57903470732163</c:v>
                </c:pt>
                <c:pt idx="15">
                  <c:v>999.15295400926334</c:v>
                </c:pt>
                <c:pt idx="16">
                  <c:v>1002.0975077751197</c:v>
                </c:pt>
                <c:pt idx="17">
                  <c:v>1017.928380952381</c:v>
                </c:pt>
              </c:numCache>
            </c:numRef>
          </c:val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35.759999999999991</c:v>
                </c:pt>
                <c:pt idx="1">
                  <c:v>34.175925925925867</c:v>
                </c:pt>
                <c:pt idx="2">
                  <c:v>29.733333333333348</c:v>
                </c:pt>
                <c:pt idx="3">
                  <c:v>27.270505050504994</c:v>
                </c:pt>
                <c:pt idx="4">
                  <c:v>33.730976430976398</c:v>
                </c:pt>
                <c:pt idx="5">
                  <c:v>48.401004304160892</c:v>
                </c:pt>
                <c:pt idx="6">
                  <c:v>43.291866028708228</c:v>
                </c:pt>
                <c:pt idx="7">
                  <c:v>18.715973266499418</c:v>
                </c:pt>
                <c:pt idx="8">
                  <c:v>24.580952380952453</c:v>
                </c:pt>
                <c:pt idx="9">
                  <c:v>38.125999999999976</c:v>
                </c:pt>
                <c:pt idx="10">
                  <c:v>38.277999999999906</c:v>
                </c:pt>
                <c:pt idx="11">
                  <c:v>47.118575851393302</c:v>
                </c:pt>
                <c:pt idx="12">
                  <c:v>20.616999999999962</c:v>
                </c:pt>
                <c:pt idx="13">
                  <c:v>24.937126436781682</c:v>
                </c:pt>
                <c:pt idx="14">
                  <c:v>22.783188405796977</c:v>
                </c:pt>
                <c:pt idx="15">
                  <c:v>32.512023809523839</c:v>
                </c:pt>
                <c:pt idx="16">
                  <c:v>21.935454545454718</c:v>
                </c:pt>
                <c:pt idx="17">
                  <c:v>36.398761904761841</c:v>
                </c:pt>
              </c:numCache>
            </c:numRef>
          </c:val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935</c:v>
                </c:pt>
                <c:pt idx="1">
                  <c:v>935</c:v>
                </c:pt>
                <c:pt idx="2">
                  <c:v>935</c:v>
                </c:pt>
                <c:pt idx="3">
                  <c:v>935</c:v>
                </c:pt>
                <c:pt idx="4">
                  <c:v>935</c:v>
                </c:pt>
                <c:pt idx="5">
                  <c:v>935</c:v>
                </c:pt>
                <c:pt idx="6">
                  <c:v>935</c:v>
                </c:pt>
                <c:pt idx="7">
                  <c:v>935</c:v>
                </c:pt>
                <c:pt idx="8">
                  <c:v>935</c:v>
                </c:pt>
                <c:pt idx="9">
                  <c:v>935</c:v>
                </c:pt>
                <c:pt idx="10">
                  <c:v>935</c:v>
                </c:pt>
                <c:pt idx="11">
                  <c:v>935</c:v>
                </c:pt>
                <c:pt idx="12">
                  <c:v>935</c:v>
                </c:pt>
                <c:pt idx="13">
                  <c:v>935</c:v>
                </c:pt>
                <c:pt idx="14">
                  <c:v>935</c:v>
                </c:pt>
                <c:pt idx="15">
                  <c:v>935</c:v>
                </c:pt>
                <c:pt idx="16">
                  <c:v>935</c:v>
                </c:pt>
                <c:pt idx="17">
                  <c:v>935</c:v>
                </c:pt>
              </c:numCache>
            </c:numRef>
          </c:val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1035</c:v>
                </c:pt>
                <c:pt idx="1">
                  <c:v>1035</c:v>
                </c:pt>
                <c:pt idx="2">
                  <c:v>1035</c:v>
                </c:pt>
                <c:pt idx="3">
                  <c:v>1035</c:v>
                </c:pt>
                <c:pt idx="4">
                  <c:v>1035</c:v>
                </c:pt>
                <c:pt idx="5">
                  <c:v>1035</c:v>
                </c:pt>
                <c:pt idx="6">
                  <c:v>1035</c:v>
                </c:pt>
                <c:pt idx="7">
                  <c:v>1035</c:v>
                </c:pt>
                <c:pt idx="8">
                  <c:v>1035</c:v>
                </c:pt>
                <c:pt idx="9">
                  <c:v>1035</c:v>
                </c:pt>
                <c:pt idx="10">
                  <c:v>1035</c:v>
                </c:pt>
                <c:pt idx="11">
                  <c:v>1035</c:v>
                </c:pt>
                <c:pt idx="12">
                  <c:v>1035</c:v>
                </c:pt>
                <c:pt idx="13">
                  <c:v>1035</c:v>
                </c:pt>
                <c:pt idx="14">
                  <c:v>1035</c:v>
                </c:pt>
                <c:pt idx="15">
                  <c:v>1035</c:v>
                </c:pt>
                <c:pt idx="16">
                  <c:v>1035</c:v>
                </c:pt>
                <c:pt idx="17">
                  <c:v>1035</c:v>
                </c:pt>
              </c:numCache>
            </c:numRef>
          </c:val>
        </c:ser>
        <c:marker val="1"/>
        <c:axId val="117926912"/>
        <c:axId val="117937280"/>
      </c:lineChart>
      <c:catAx>
        <c:axId val="1179269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937280"/>
        <c:crosses val="autoZero"/>
        <c:lblAlgn val="ctr"/>
        <c:lblOffset val="100"/>
        <c:tickLblSkip val="1"/>
        <c:tickMarkSkip val="1"/>
      </c:catAx>
      <c:valAx>
        <c:axId val="117937280"/>
        <c:scaling>
          <c:orientation val="minMax"/>
          <c:max val="1085"/>
          <c:min val="8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92691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197.55555555555554</c:v>
                </c:pt>
                <c:pt idx="2">
                  <c:v>192.96296296296296</c:v>
                </c:pt>
                <c:pt idx="3">
                  <c:v>193.62962962962962</c:v>
                </c:pt>
                <c:pt idx="4">
                  <c:v>191.77777777777777</c:v>
                </c:pt>
                <c:pt idx="5">
                  <c:v>194.25</c:v>
                </c:pt>
                <c:pt idx="6">
                  <c:v>190.125</c:v>
                </c:pt>
                <c:pt idx="7">
                  <c:v>192.59375</c:v>
                </c:pt>
                <c:pt idx="8">
                  <c:v>193.21875</c:v>
                </c:pt>
                <c:pt idx="9">
                  <c:v>193.6875</c:v>
                </c:pt>
                <c:pt idx="10">
                  <c:v>196.625</c:v>
                </c:pt>
                <c:pt idx="11">
                  <c:v>195.40625</c:v>
                </c:pt>
                <c:pt idx="12">
                  <c:v>193.90625</c:v>
                </c:pt>
                <c:pt idx="13">
                  <c:v>192.4375</c:v>
                </c:pt>
                <c:pt idx="14">
                  <c:v>192.03125</c:v>
                </c:pt>
                <c:pt idx="15">
                  <c:v>192.125</c:v>
                </c:pt>
                <c:pt idx="16">
                  <c:v>193.53125</c:v>
                </c:pt>
              </c:numCache>
            </c:numRef>
          </c:val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192.19363636363633</c:v>
                </c:pt>
                <c:pt idx="2">
                  <c:v>191.74949999999998</c:v>
                </c:pt>
                <c:pt idx="3">
                  <c:v>191.55333333333334</c:v>
                </c:pt>
                <c:pt idx="4">
                  <c:v>191.23727272727274</c:v>
                </c:pt>
                <c:pt idx="5">
                  <c:v>194.721</c:v>
                </c:pt>
                <c:pt idx="6">
                  <c:v>192.41454545454545</c:v>
                </c:pt>
                <c:pt idx="7">
                  <c:v>191.55210526315787</c:v>
                </c:pt>
                <c:pt idx="8">
                  <c:v>194.72800000000001</c:v>
                </c:pt>
                <c:pt idx="9">
                  <c:v>196.23700000000002</c:v>
                </c:pt>
                <c:pt idx="10">
                  <c:v>196.47076190476187</c:v>
                </c:pt>
                <c:pt idx="11">
                  <c:v>190.22015789473684</c:v>
                </c:pt>
                <c:pt idx="12">
                  <c:v>187.68</c:v>
                </c:pt>
                <c:pt idx="13">
                  <c:v>191.95036363636365</c:v>
                </c:pt>
                <c:pt idx="14">
                  <c:v>191.95665</c:v>
                </c:pt>
                <c:pt idx="15">
                  <c:v>191.05</c:v>
                </c:pt>
                <c:pt idx="16">
                  <c:v>196.94772727272724</c:v>
                </c:pt>
                <c:pt idx="17">
                  <c:v>202.70633333333336</c:v>
                </c:pt>
              </c:numCache>
            </c:numRef>
          </c:val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0">
                  <c:v>186.79</c:v>
                </c:pt>
                <c:pt idx="1">
                  <c:v>191.75</c:v>
                </c:pt>
                <c:pt idx="2">
                  <c:v>196.76</c:v>
                </c:pt>
                <c:pt idx="3">
                  <c:v>190.75</c:v>
                </c:pt>
                <c:pt idx="4">
                  <c:v>190.89</c:v>
                </c:pt>
                <c:pt idx="5">
                  <c:v>194.4</c:v>
                </c:pt>
                <c:pt idx="6">
                  <c:v>187.81</c:v>
                </c:pt>
                <c:pt idx="7">
                  <c:v>192.28</c:v>
                </c:pt>
                <c:pt idx="8">
                  <c:v>189.47</c:v>
                </c:pt>
                <c:pt idx="9">
                  <c:v>194.03</c:v>
                </c:pt>
                <c:pt idx="10">
                  <c:v>191.81</c:v>
                </c:pt>
                <c:pt idx="11">
                  <c:v>188.12</c:v>
                </c:pt>
                <c:pt idx="12">
                  <c:v>190.93</c:v>
                </c:pt>
                <c:pt idx="13">
                  <c:v>192</c:v>
                </c:pt>
              </c:numCache>
            </c:numRef>
          </c:val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  <c:pt idx="0">
                  <c:v>194.31</c:v>
                </c:pt>
                <c:pt idx="1">
                  <c:v>193.45</c:v>
                </c:pt>
                <c:pt idx="2">
                  <c:v>191.32</c:v>
                </c:pt>
                <c:pt idx="3">
                  <c:v>189.74</c:v>
                </c:pt>
                <c:pt idx="4">
                  <c:v>190.18</c:v>
                </c:pt>
                <c:pt idx="5">
                  <c:v>190.6</c:v>
                </c:pt>
                <c:pt idx="6">
                  <c:v>188.09</c:v>
                </c:pt>
                <c:pt idx="7">
                  <c:v>190.68</c:v>
                </c:pt>
                <c:pt idx="8">
                  <c:v>189.71</c:v>
                </c:pt>
                <c:pt idx="9">
                  <c:v>191.58</c:v>
                </c:pt>
                <c:pt idx="10">
                  <c:v>191.18</c:v>
                </c:pt>
                <c:pt idx="11">
                  <c:v>190.07</c:v>
                </c:pt>
                <c:pt idx="12">
                  <c:v>190.26</c:v>
                </c:pt>
                <c:pt idx="13">
                  <c:v>188.85</c:v>
                </c:pt>
                <c:pt idx="14">
                  <c:v>184.9</c:v>
                </c:pt>
                <c:pt idx="15">
                  <c:v>189.19</c:v>
                </c:pt>
                <c:pt idx="16">
                  <c:v>188.68</c:v>
                </c:pt>
              </c:numCache>
            </c:numRef>
          </c:val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195.05862068965516</c:v>
                </c:pt>
                <c:pt idx="2">
                  <c:v>196.62968749999999</c:v>
                </c:pt>
                <c:pt idx="3">
                  <c:v>199.94576271186438</c:v>
                </c:pt>
                <c:pt idx="4">
                  <c:v>194.453125</c:v>
                </c:pt>
                <c:pt idx="5">
                  <c:v>196</c:v>
                </c:pt>
                <c:pt idx="6">
                  <c:v>196.28</c:v>
                </c:pt>
                <c:pt idx="7">
                  <c:v>195.02580645161294</c:v>
                </c:pt>
                <c:pt idx="8">
                  <c:v>196.99333333333334</c:v>
                </c:pt>
                <c:pt idx="9">
                  <c:v>194.12037037037041</c:v>
                </c:pt>
                <c:pt idx="10">
                  <c:v>195.87857142857146</c:v>
                </c:pt>
                <c:pt idx="11">
                  <c:v>196.88</c:v>
                </c:pt>
                <c:pt idx="12">
                  <c:v>196.01698113207547</c:v>
                </c:pt>
                <c:pt idx="13">
                  <c:v>189.79076923076926</c:v>
                </c:pt>
                <c:pt idx="14">
                  <c:v>196.92857142857139</c:v>
                </c:pt>
                <c:pt idx="15">
                  <c:v>199.15283018867925</c:v>
                </c:pt>
                <c:pt idx="16">
                  <c:v>199.73750000000001</c:v>
                </c:pt>
              </c:numCache>
            </c:numRef>
          </c:val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192</c:v>
                </c:pt>
                <c:pt idx="1">
                  <c:v>189.38095238095238</c:v>
                </c:pt>
                <c:pt idx="2">
                  <c:v>192.65079365079367</c:v>
                </c:pt>
                <c:pt idx="3">
                  <c:v>193.85858585858588</c:v>
                </c:pt>
                <c:pt idx="4">
                  <c:v>192.43030303030307</c:v>
                </c:pt>
                <c:pt idx="5">
                  <c:v>191.58119658119659</c:v>
                </c:pt>
                <c:pt idx="6">
                  <c:v>194.62962962962962</c:v>
                </c:pt>
                <c:pt idx="7">
                  <c:v>195.78787878787881</c:v>
                </c:pt>
                <c:pt idx="8">
                  <c:v>194.71428571428572</c:v>
                </c:pt>
                <c:pt idx="9">
                  <c:v>196.56060606060603</c:v>
                </c:pt>
                <c:pt idx="10">
                  <c:v>197.43333333333334</c:v>
                </c:pt>
                <c:pt idx="11">
                  <c:v>189.53571428571428</c:v>
                </c:pt>
                <c:pt idx="12">
                  <c:v>192.70000000000005</c:v>
                </c:pt>
                <c:pt idx="13">
                  <c:v>194.28571428571428</c:v>
                </c:pt>
                <c:pt idx="14">
                  <c:v>192.78985507246375</c:v>
                </c:pt>
                <c:pt idx="15">
                  <c:v>194.0952380952381</c:v>
                </c:pt>
              </c:numCache>
            </c:numRef>
          </c:val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0">
                  <c:v>199.667</c:v>
                </c:pt>
                <c:pt idx="1">
                  <c:v>195.66300000000001</c:v>
                </c:pt>
                <c:pt idx="2">
                  <c:v>195.05</c:v>
                </c:pt>
                <c:pt idx="3">
                  <c:v>193.357</c:v>
                </c:pt>
                <c:pt idx="4">
                  <c:v>191.84100000000001</c:v>
                </c:pt>
                <c:pt idx="5">
                  <c:v>194.60499999999999</c:v>
                </c:pt>
                <c:pt idx="6">
                  <c:v>188.286</c:v>
                </c:pt>
                <c:pt idx="7">
                  <c:v>191.226</c:v>
                </c:pt>
                <c:pt idx="8">
                  <c:v>194.52500000000001</c:v>
                </c:pt>
                <c:pt idx="9">
                  <c:v>197.69200000000001</c:v>
                </c:pt>
                <c:pt idx="10">
                  <c:v>195.94</c:v>
                </c:pt>
                <c:pt idx="11">
                  <c:v>196.43899999999999</c:v>
                </c:pt>
                <c:pt idx="12">
                  <c:v>193.96199999999999</c:v>
                </c:pt>
                <c:pt idx="13">
                  <c:v>196.482</c:v>
                </c:pt>
                <c:pt idx="14">
                  <c:v>195.494</c:v>
                </c:pt>
                <c:pt idx="15">
                  <c:v>193.93</c:v>
                </c:pt>
                <c:pt idx="16">
                  <c:v>196.54499999999999</c:v>
                </c:pt>
                <c:pt idx="17">
                  <c:v>195.55699999999999</c:v>
                </c:pt>
              </c:numCache>
            </c:numRef>
          </c:val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1">
                  <c:v>185.29</c:v>
                </c:pt>
                <c:pt idx="2">
                  <c:v>186.46</c:v>
                </c:pt>
                <c:pt idx="3">
                  <c:v>186.42</c:v>
                </c:pt>
                <c:pt idx="4">
                  <c:v>187.54</c:v>
                </c:pt>
                <c:pt idx="5">
                  <c:v>187.32</c:v>
                </c:pt>
                <c:pt idx="6">
                  <c:v>183.12</c:v>
                </c:pt>
                <c:pt idx="7">
                  <c:v>179.54</c:v>
                </c:pt>
                <c:pt idx="8">
                  <c:v>187.44</c:v>
                </c:pt>
                <c:pt idx="9">
                  <c:v>187.98</c:v>
                </c:pt>
                <c:pt idx="10">
                  <c:v>187.89</c:v>
                </c:pt>
                <c:pt idx="11">
                  <c:v>188.19</c:v>
                </c:pt>
                <c:pt idx="12">
                  <c:v>186.22</c:v>
                </c:pt>
                <c:pt idx="13">
                  <c:v>185.87</c:v>
                </c:pt>
                <c:pt idx="14">
                  <c:v>184.94</c:v>
                </c:pt>
                <c:pt idx="15">
                  <c:v>189.34</c:v>
                </c:pt>
                <c:pt idx="16">
                  <c:v>192.17</c:v>
                </c:pt>
              </c:numCache>
            </c:numRef>
          </c:val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  <c:pt idx="1">
                  <c:v>199.33333333333334</c:v>
                </c:pt>
                <c:pt idx="2">
                  <c:v>198.25</c:v>
                </c:pt>
                <c:pt idx="3">
                  <c:v>197.68421052631578</c:v>
                </c:pt>
                <c:pt idx="4">
                  <c:v>197.28571428571428</c:v>
                </c:pt>
                <c:pt idx="5">
                  <c:v>197.8235294117647</c:v>
                </c:pt>
                <c:pt idx="6">
                  <c:v>195.7</c:v>
                </c:pt>
                <c:pt idx="7">
                  <c:v>197.71428571428572</c:v>
                </c:pt>
                <c:pt idx="8">
                  <c:v>195.35714285714286</c:v>
                </c:pt>
                <c:pt idx="9">
                  <c:v>186.95</c:v>
                </c:pt>
                <c:pt idx="10">
                  <c:v>187.8125</c:v>
                </c:pt>
                <c:pt idx="11">
                  <c:v>189.1764705882353</c:v>
                </c:pt>
                <c:pt idx="12">
                  <c:v>192.78947368421052</c:v>
                </c:pt>
                <c:pt idx="13">
                  <c:v>190.07692307692307</c:v>
                </c:pt>
              </c:numCache>
            </c:numRef>
          </c:val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196</c:v>
                </c:pt>
                <c:pt idx="1">
                  <c:v>196</c:v>
                </c:pt>
                <c:pt idx="2">
                  <c:v>196</c:v>
                </c:pt>
                <c:pt idx="3">
                  <c:v>196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196</c:v>
                </c:pt>
                <c:pt idx="8">
                  <c:v>196</c:v>
                </c:pt>
                <c:pt idx="9">
                  <c:v>196</c:v>
                </c:pt>
                <c:pt idx="10">
                  <c:v>196</c:v>
                </c:pt>
                <c:pt idx="11">
                  <c:v>196</c:v>
                </c:pt>
                <c:pt idx="12">
                  <c:v>196</c:v>
                </c:pt>
                <c:pt idx="13">
                  <c:v>196</c:v>
                </c:pt>
                <c:pt idx="14">
                  <c:v>196</c:v>
                </c:pt>
                <c:pt idx="15">
                  <c:v>196</c:v>
                </c:pt>
                <c:pt idx="16">
                  <c:v>196</c:v>
                </c:pt>
                <c:pt idx="17">
                  <c:v>196</c:v>
                </c:pt>
              </c:numCache>
            </c:numRef>
          </c:val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193.19175000000001</c:v>
                </c:pt>
                <c:pt idx="1">
                  <c:v>193.29723314701474</c:v>
                </c:pt>
                <c:pt idx="2">
                  <c:v>193.5369937904174</c:v>
                </c:pt>
                <c:pt idx="3">
                  <c:v>192.9931691177477</c:v>
                </c:pt>
                <c:pt idx="4">
                  <c:v>191.95946586900754</c:v>
                </c:pt>
                <c:pt idx="5">
                  <c:v>193.47785844366234</c:v>
                </c:pt>
                <c:pt idx="6">
                  <c:v>190.71724167601948</c:v>
                </c:pt>
                <c:pt idx="7">
                  <c:v>191.82220291299279</c:v>
                </c:pt>
                <c:pt idx="8">
                  <c:v>192.9062791005291</c:v>
                </c:pt>
                <c:pt idx="9">
                  <c:v>193.20416404788631</c:v>
                </c:pt>
                <c:pt idx="10">
                  <c:v>193.4489074074074</c:v>
                </c:pt>
                <c:pt idx="11">
                  <c:v>191.55973252985407</c:v>
                </c:pt>
                <c:pt idx="12">
                  <c:v>191.60718942403179</c:v>
                </c:pt>
                <c:pt idx="13">
                  <c:v>191.30480780330782</c:v>
                </c:pt>
                <c:pt idx="14">
                  <c:v>191.29147521443358</c:v>
                </c:pt>
                <c:pt idx="15">
                  <c:v>192.69758118341676</c:v>
                </c:pt>
                <c:pt idx="16">
                  <c:v>194.60191287878786</c:v>
                </c:pt>
                <c:pt idx="17">
                  <c:v>199.13166666666666</c:v>
                </c:pt>
              </c:numCache>
            </c:numRef>
          </c:val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12.87700000000001</c:v>
                </c:pt>
                <c:pt idx="1">
                  <c:v>14.043333333333351</c:v>
                </c:pt>
                <c:pt idx="2">
                  <c:v>11.789999999999992</c:v>
                </c:pt>
                <c:pt idx="3">
                  <c:v>13.525762711864388</c:v>
                </c:pt>
                <c:pt idx="4">
                  <c:v>9.7457142857142856</c:v>
                </c:pt>
                <c:pt idx="5">
                  <c:v>10.503529411764703</c:v>
                </c:pt>
                <c:pt idx="6">
                  <c:v>13.159999999999997</c:v>
                </c:pt>
                <c:pt idx="7">
                  <c:v>18.17428571428573</c:v>
                </c:pt>
                <c:pt idx="8">
                  <c:v>9.5533333333333417</c:v>
                </c:pt>
                <c:pt idx="9">
                  <c:v>10.742000000000019</c:v>
                </c:pt>
                <c:pt idx="10">
                  <c:v>9.6208333333333371</c:v>
                </c:pt>
                <c:pt idx="11">
                  <c:v>8.7599999999999909</c:v>
                </c:pt>
                <c:pt idx="12">
                  <c:v>9.7969811320754729</c:v>
                </c:pt>
                <c:pt idx="13">
                  <c:v>10.611999999999995</c:v>
                </c:pt>
                <c:pt idx="14">
                  <c:v>12.028571428571382</c:v>
                </c:pt>
                <c:pt idx="15">
                  <c:v>9.9628301886792485</c:v>
                </c:pt>
                <c:pt idx="16">
                  <c:v>11.057500000000005</c:v>
                </c:pt>
                <c:pt idx="17">
                  <c:v>7.1493333333333737</c:v>
                </c:pt>
              </c:numCache>
            </c:numRef>
          </c:val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176</c:v>
                </c:pt>
                <c:pt idx="1">
                  <c:v>176</c:v>
                </c:pt>
                <c:pt idx="2">
                  <c:v>176</c:v>
                </c:pt>
                <c:pt idx="3">
                  <c:v>176</c:v>
                </c:pt>
                <c:pt idx="4">
                  <c:v>176</c:v>
                </c:pt>
                <c:pt idx="5">
                  <c:v>176</c:v>
                </c:pt>
                <c:pt idx="6">
                  <c:v>176</c:v>
                </c:pt>
                <c:pt idx="7">
                  <c:v>176</c:v>
                </c:pt>
                <c:pt idx="8">
                  <c:v>176</c:v>
                </c:pt>
                <c:pt idx="9">
                  <c:v>176</c:v>
                </c:pt>
                <c:pt idx="10">
                  <c:v>176</c:v>
                </c:pt>
                <c:pt idx="11">
                  <c:v>176</c:v>
                </c:pt>
                <c:pt idx="12">
                  <c:v>176</c:v>
                </c:pt>
                <c:pt idx="13">
                  <c:v>176</c:v>
                </c:pt>
                <c:pt idx="14">
                  <c:v>176</c:v>
                </c:pt>
                <c:pt idx="15">
                  <c:v>176</c:v>
                </c:pt>
                <c:pt idx="16">
                  <c:v>176</c:v>
                </c:pt>
                <c:pt idx="17">
                  <c:v>176</c:v>
                </c:pt>
              </c:numCache>
            </c:numRef>
          </c:val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216</c:v>
                </c:pt>
                <c:pt idx="1">
                  <c:v>216</c:v>
                </c:pt>
                <c:pt idx="2">
                  <c:v>216</c:v>
                </c:pt>
                <c:pt idx="3">
                  <c:v>216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</c:numCache>
            </c:numRef>
          </c:val>
        </c:ser>
        <c:marker val="1"/>
        <c:axId val="117986432"/>
        <c:axId val="117988352"/>
      </c:lineChart>
      <c:catAx>
        <c:axId val="11798643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988352"/>
        <c:crosses val="autoZero"/>
        <c:lblAlgn val="ctr"/>
        <c:lblOffset val="100"/>
        <c:tickLblSkip val="1"/>
        <c:tickMarkSkip val="1"/>
      </c:catAx>
      <c:valAx>
        <c:axId val="117988352"/>
        <c:scaling>
          <c:orientation val="minMax"/>
          <c:max val="236"/>
          <c:min val="15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798643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92.518518518518519</c:v>
                </c:pt>
                <c:pt idx="2">
                  <c:v>92.037037037037038</c:v>
                </c:pt>
                <c:pt idx="3">
                  <c:v>91.037037037037038</c:v>
                </c:pt>
                <c:pt idx="4">
                  <c:v>90.592592592592595</c:v>
                </c:pt>
                <c:pt idx="5">
                  <c:v>91.9375</c:v>
                </c:pt>
                <c:pt idx="6">
                  <c:v>91</c:v>
                </c:pt>
                <c:pt idx="7">
                  <c:v>91</c:v>
                </c:pt>
                <c:pt idx="8">
                  <c:v>91.9375</c:v>
                </c:pt>
                <c:pt idx="9">
                  <c:v>91.75</c:v>
                </c:pt>
                <c:pt idx="10">
                  <c:v>91.09375</c:v>
                </c:pt>
                <c:pt idx="11">
                  <c:v>91.4375</c:v>
                </c:pt>
                <c:pt idx="12">
                  <c:v>90.75</c:v>
                </c:pt>
                <c:pt idx="13">
                  <c:v>90.8125</c:v>
                </c:pt>
                <c:pt idx="14">
                  <c:v>90.03125</c:v>
                </c:pt>
                <c:pt idx="15">
                  <c:v>90</c:v>
                </c:pt>
                <c:pt idx="16">
                  <c:v>90.9375</c:v>
                </c:pt>
              </c:numCache>
            </c:numRef>
          </c:val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88.067272727272737</c:v>
                </c:pt>
                <c:pt idx="2">
                  <c:v>88.099000000000004</c:v>
                </c:pt>
                <c:pt idx="3">
                  <c:v>87.316666666666663</c:v>
                </c:pt>
                <c:pt idx="4">
                  <c:v>87.920909090909092</c:v>
                </c:pt>
                <c:pt idx="5">
                  <c:v>90.503999999999991</c:v>
                </c:pt>
                <c:pt idx="6">
                  <c:v>89.496363636363625</c:v>
                </c:pt>
                <c:pt idx="7">
                  <c:v>88.9</c:v>
                </c:pt>
                <c:pt idx="8">
                  <c:v>90.861999999999995</c:v>
                </c:pt>
                <c:pt idx="9">
                  <c:v>89.674499999999981</c:v>
                </c:pt>
                <c:pt idx="10">
                  <c:v>89.365714285714276</c:v>
                </c:pt>
                <c:pt idx="11">
                  <c:v>86.028894736842105</c:v>
                </c:pt>
                <c:pt idx="12">
                  <c:v>86.405850000000015</c:v>
                </c:pt>
                <c:pt idx="13">
                  <c:v>91.338272727272738</c:v>
                </c:pt>
                <c:pt idx="14">
                  <c:v>91.094149999999999</c:v>
                </c:pt>
                <c:pt idx="15">
                  <c:v>87.745000000000005</c:v>
                </c:pt>
                <c:pt idx="16">
                  <c:v>90.243181818181824</c:v>
                </c:pt>
                <c:pt idx="17">
                  <c:v>92.0365238095238</c:v>
                </c:pt>
              </c:numCache>
            </c:numRef>
          </c:val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0">
                  <c:v>89.36</c:v>
                </c:pt>
                <c:pt idx="1">
                  <c:v>93.05</c:v>
                </c:pt>
                <c:pt idx="2">
                  <c:v>92.82</c:v>
                </c:pt>
                <c:pt idx="3">
                  <c:v>92.14</c:v>
                </c:pt>
                <c:pt idx="4">
                  <c:v>92.52</c:v>
                </c:pt>
                <c:pt idx="5">
                  <c:v>93.28</c:v>
                </c:pt>
                <c:pt idx="6">
                  <c:v>91.29</c:v>
                </c:pt>
                <c:pt idx="7">
                  <c:v>90.17</c:v>
                </c:pt>
                <c:pt idx="8">
                  <c:v>90.88</c:v>
                </c:pt>
                <c:pt idx="9">
                  <c:v>95.72</c:v>
                </c:pt>
                <c:pt idx="10">
                  <c:v>88.95</c:v>
                </c:pt>
                <c:pt idx="11">
                  <c:v>87.25</c:v>
                </c:pt>
                <c:pt idx="12">
                  <c:v>88.99</c:v>
                </c:pt>
                <c:pt idx="13">
                  <c:v>89.22</c:v>
                </c:pt>
              </c:numCache>
            </c:numRef>
          </c:val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  <c:pt idx="0">
                  <c:v>94.85</c:v>
                </c:pt>
                <c:pt idx="1">
                  <c:v>94.05</c:v>
                </c:pt>
                <c:pt idx="2">
                  <c:v>94.49</c:v>
                </c:pt>
                <c:pt idx="3">
                  <c:v>93.56</c:v>
                </c:pt>
                <c:pt idx="4">
                  <c:v>93.2</c:v>
                </c:pt>
                <c:pt idx="5">
                  <c:v>94.53</c:v>
                </c:pt>
                <c:pt idx="6">
                  <c:v>94.05</c:v>
                </c:pt>
                <c:pt idx="7">
                  <c:v>94.32</c:v>
                </c:pt>
                <c:pt idx="8">
                  <c:v>92.95</c:v>
                </c:pt>
                <c:pt idx="9">
                  <c:v>92.7</c:v>
                </c:pt>
                <c:pt idx="10">
                  <c:v>94.05</c:v>
                </c:pt>
                <c:pt idx="11">
                  <c:v>90.88</c:v>
                </c:pt>
                <c:pt idx="12">
                  <c:v>91.69</c:v>
                </c:pt>
                <c:pt idx="13">
                  <c:v>91.83</c:v>
                </c:pt>
                <c:pt idx="14">
                  <c:v>92.35</c:v>
                </c:pt>
                <c:pt idx="15">
                  <c:v>93.11</c:v>
                </c:pt>
                <c:pt idx="16">
                  <c:v>92.47</c:v>
                </c:pt>
              </c:numCache>
            </c:numRef>
          </c:val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91.8</c:v>
                </c:pt>
                <c:pt idx="2">
                  <c:v>91.6171875</c:v>
                </c:pt>
                <c:pt idx="3">
                  <c:v>92.294915254237281</c:v>
                </c:pt>
                <c:pt idx="4">
                  <c:v>92.361538461538458</c:v>
                </c:pt>
                <c:pt idx="5">
                  <c:v>92.250819669999998</c:v>
                </c:pt>
                <c:pt idx="6">
                  <c:v>92.381538461538469</c:v>
                </c:pt>
                <c:pt idx="7">
                  <c:v>92.058461538461586</c:v>
                </c:pt>
                <c:pt idx="8">
                  <c:v>90.022033898305096</c:v>
                </c:pt>
                <c:pt idx="9">
                  <c:v>90.058333333333337</c:v>
                </c:pt>
                <c:pt idx="10">
                  <c:v>90.443859649122828</c:v>
                </c:pt>
                <c:pt idx="11">
                  <c:v>90.448275862068982</c:v>
                </c:pt>
                <c:pt idx="12">
                  <c:v>90.626229508196715</c:v>
                </c:pt>
                <c:pt idx="13">
                  <c:v>89.767187500000006</c:v>
                </c:pt>
                <c:pt idx="14">
                  <c:v>91.005172413793105</c:v>
                </c:pt>
                <c:pt idx="15">
                  <c:v>92.858620689655197</c:v>
                </c:pt>
                <c:pt idx="16">
                  <c:v>90.68</c:v>
                </c:pt>
              </c:numCache>
            </c:numRef>
          </c:val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89.756097560975604</c:v>
                </c:pt>
                <c:pt idx="1">
                  <c:v>89.44</c:v>
                </c:pt>
                <c:pt idx="2">
                  <c:v>88.753086419753075</c:v>
                </c:pt>
                <c:pt idx="3">
                  <c:v>87.242424242424249</c:v>
                </c:pt>
                <c:pt idx="4">
                  <c:v>87.427272727272722</c:v>
                </c:pt>
                <c:pt idx="5">
                  <c:v>87.158536585365866</c:v>
                </c:pt>
                <c:pt idx="6">
                  <c:v>87.368421052631575</c:v>
                </c:pt>
                <c:pt idx="7">
                  <c:v>89.38636363636364</c:v>
                </c:pt>
                <c:pt idx="8">
                  <c:v>94.825396825396837</c:v>
                </c:pt>
                <c:pt idx="9">
                  <c:v>94.615942028985515</c:v>
                </c:pt>
                <c:pt idx="10">
                  <c:v>94.659090909090907</c:v>
                </c:pt>
                <c:pt idx="11">
                  <c:v>95.833333333333329</c:v>
                </c:pt>
                <c:pt idx="12">
                  <c:v>95.684523809523824</c:v>
                </c:pt>
                <c:pt idx="13">
                  <c:v>89.136904761904773</c:v>
                </c:pt>
                <c:pt idx="14">
                  <c:v>92.376811594202891</c:v>
                </c:pt>
                <c:pt idx="15">
                  <c:v>90.142857142857139</c:v>
                </c:pt>
              </c:numCache>
            </c:numRef>
          </c:val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0">
                  <c:v>89.944000000000003</c:v>
                </c:pt>
                <c:pt idx="1">
                  <c:v>89.686999999999998</c:v>
                </c:pt>
                <c:pt idx="2">
                  <c:v>90.55</c:v>
                </c:pt>
                <c:pt idx="3">
                  <c:v>90.753</c:v>
                </c:pt>
                <c:pt idx="4">
                  <c:v>91.057000000000002</c:v>
                </c:pt>
                <c:pt idx="5">
                  <c:v>93.093000000000004</c:v>
                </c:pt>
                <c:pt idx="6">
                  <c:v>90.048000000000002</c:v>
                </c:pt>
                <c:pt idx="7">
                  <c:v>91.536000000000001</c:v>
                </c:pt>
                <c:pt idx="8">
                  <c:v>89.5</c:v>
                </c:pt>
                <c:pt idx="9">
                  <c:v>90.44</c:v>
                </c:pt>
                <c:pt idx="10">
                  <c:v>90.084999999999994</c:v>
                </c:pt>
                <c:pt idx="11">
                  <c:v>91.468999999999994</c:v>
                </c:pt>
                <c:pt idx="12">
                  <c:v>91.039000000000001</c:v>
                </c:pt>
                <c:pt idx="13">
                  <c:v>91.463999999999999</c:v>
                </c:pt>
                <c:pt idx="14">
                  <c:v>91.847999999999999</c:v>
                </c:pt>
                <c:pt idx="15">
                  <c:v>90.977000000000004</c:v>
                </c:pt>
                <c:pt idx="16">
                  <c:v>91.149000000000001</c:v>
                </c:pt>
                <c:pt idx="17">
                  <c:v>90.915000000000006</c:v>
                </c:pt>
              </c:numCache>
            </c:numRef>
          </c:val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1">
                  <c:v>88.54</c:v>
                </c:pt>
                <c:pt idx="2">
                  <c:v>89.66</c:v>
                </c:pt>
                <c:pt idx="3">
                  <c:v>90.33</c:v>
                </c:pt>
                <c:pt idx="4">
                  <c:v>89.46</c:v>
                </c:pt>
                <c:pt idx="5">
                  <c:v>88.5</c:v>
                </c:pt>
                <c:pt idx="6">
                  <c:v>87.75</c:v>
                </c:pt>
                <c:pt idx="7">
                  <c:v>86.77</c:v>
                </c:pt>
                <c:pt idx="8">
                  <c:v>88.14</c:v>
                </c:pt>
                <c:pt idx="9">
                  <c:v>87.92</c:v>
                </c:pt>
                <c:pt idx="10">
                  <c:v>87.54</c:v>
                </c:pt>
                <c:pt idx="11">
                  <c:v>86.85</c:v>
                </c:pt>
                <c:pt idx="12">
                  <c:v>86.07</c:v>
                </c:pt>
                <c:pt idx="13">
                  <c:v>86.08</c:v>
                </c:pt>
                <c:pt idx="14">
                  <c:v>86.21</c:v>
                </c:pt>
                <c:pt idx="15">
                  <c:v>86.04</c:v>
                </c:pt>
                <c:pt idx="16">
                  <c:v>88.25</c:v>
                </c:pt>
              </c:numCache>
            </c:numRef>
          </c:val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  <c:pt idx="1">
                  <c:v>91</c:v>
                </c:pt>
                <c:pt idx="2">
                  <c:v>90.2</c:v>
                </c:pt>
                <c:pt idx="3">
                  <c:v>89.473684210526315</c:v>
                </c:pt>
                <c:pt idx="4">
                  <c:v>89.523809523809518</c:v>
                </c:pt>
                <c:pt idx="5">
                  <c:v>90.125</c:v>
                </c:pt>
                <c:pt idx="6">
                  <c:v>96</c:v>
                </c:pt>
                <c:pt idx="7">
                  <c:v>95.19047619047619</c:v>
                </c:pt>
                <c:pt idx="8">
                  <c:v>94.6875</c:v>
                </c:pt>
                <c:pt idx="9">
                  <c:v>87.65</c:v>
                </c:pt>
                <c:pt idx="10">
                  <c:v>87.3125</c:v>
                </c:pt>
                <c:pt idx="11">
                  <c:v>87</c:v>
                </c:pt>
                <c:pt idx="12">
                  <c:v>87.263157894736835</c:v>
                </c:pt>
                <c:pt idx="13">
                  <c:v>86</c:v>
                </c:pt>
              </c:numCache>
            </c:numRef>
          </c:val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  <c:pt idx="9">
                  <c:v>91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</c:numCache>
            </c:numRef>
          </c:val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90.9775243902439</c:v>
                </c:pt>
                <c:pt idx="1">
                  <c:v>90.905865693976807</c:v>
                </c:pt>
                <c:pt idx="2">
                  <c:v>90.914034550754465</c:v>
                </c:pt>
                <c:pt idx="3">
                  <c:v>90.460858601210191</c:v>
                </c:pt>
                <c:pt idx="4">
                  <c:v>90.451458044013592</c:v>
                </c:pt>
                <c:pt idx="5">
                  <c:v>91.264317361707313</c:v>
                </c:pt>
                <c:pt idx="6">
                  <c:v>91.042702572281527</c:v>
                </c:pt>
                <c:pt idx="7">
                  <c:v>91.03681126281127</c:v>
                </c:pt>
                <c:pt idx="8">
                  <c:v>91.533825635966878</c:v>
                </c:pt>
                <c:pt idx="9">
                  <c:v>91.16986392914653</c:v>
                </c:pt>
                <c:pt idx="10">
                  <c:v>90.388879427103106</c:v>
                </c:pt>
                <c:pt idx="11">
                  <c:v>89.688555992471606</c:v>
                </c:pt>
                <c:pt idx="12">
                  <c:v>89.835417912495259</c:v>
                </c:pt>
                <c:pt idx="13">
                  <c:v>89.516540554353071</c:v>
                </c:pt>
                <c:pt idx="14">
                  <c:v>90.702197715428014</c:v>
                </c:pt>
                <c:pt idx="15">
                  <c:v>90.124782547501766</c:v>
                </c:pt>
                <c:pt idx="16">
                  <c:v>90.621613636363648</c:v>
                </c:pt>
                <c:pt idx="17">
                  <c:v>91.475761904761896</c:v>
                </c:pt>
              </c:numCache>
            </c:numRef>
          </c:val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5.4899999999999949</c:v>
                </c:pt>
                <c:pt idx="1">
                  <c:v>5.98272727272726</c:v>
                </c:pt>
                <c:pt idx="2">
                  <c:v>6.3909999999999911</c:v>
                </c:pt>
                <c:pt idx="3">
                  <c:v>6.317575757575753</c:v>
                </c:pt>
                <c:pt idx="4">
                  <c:v>5.7727272727272805</c:v>
                </c:pt>
                <c:pt idx="5">
                  <c:v>7.3714634146341353</c:v>
                </c:pt>
                <c:pt idx="6">
                  <c:v>8.6315789473684248</c:v>
                </c:pt>
                <c:pt idx="7">
                  <c:v>8.4204761904761938</c:v>
                </c:pt>
                <c:pt idx="8">
                  <c:v>6.6853968253968361</c:v>
                </c:pt>
                <c:pt idx="9">
                  <c:v>8.0699999999999932</c:v>
                </c:pt>
                <c:pt idx="10">
                  <c:v>7.3465909090909065</c:v>
                </c:pt>
                <c:pt idx="11">
                  <c:v>9.8044385964912237</c:v>
                </c:pt>
                <c:pt idx="12">
                  <c:v>9.6145238095238312</c:v>
                </c:pt>
                <c:pt idx="13">
                  <c:v>5.8299999999999983</c:v>
                </c:pt>
                <c:pt idx="14">
                  <c:v>6.1668115942028976</c:v>
                </c:pt>
                <c:pt idx="15">
                  <c:v>7.0699999999999932</c:v>
                </c:pt>
                <c:pt idx="16">
                  <c:v>4.2199999999999989</c:v>
                </c:pt>
                <c:pt idx="17">
                  <c:v>1.1215238095237936</c:v>
                </c:pt>
              </c:numCache>
            </c:numRef>
          </c:val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</c:numCache>
            </c:numRef>
          </c:val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</c:ser>
        <c:marker val="1"/>
        <c:axId val="118176768"/>
        <c:axId val="118190848"/>
      </c:lineChart>
      <c:catAx>
        <c:axId val="1181767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190848"/>
        <c:crosses val="autoZero"/>
        <c:lblAlgn val="ctr"/>
        <c:lblOffset val="100"/>
        <c:tickLblSkip val="1"/>
        <c:tickMarkSkip val="1"/>
      </c:catAx>
      <c:valAx>
        <c:axId val="118190848"/>
        <c:scaling>
          <c:orientation val="minMax"/>
          <c:max val="111"/>
          <c:min val="7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176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>
                  <c:v>79.629629629629633</c:v>
                </c:pt>
                <c:pt idx="2">
                  <c:v>79.666666666666671</c:v>
                </c:pt>
                <c:pt idx="3">
                  <c:v>79.925925925925924</c:v>
                </c:pt>
                <c:pt idx="4">
                  <c:v>79.629629629629633</c:v>
                </c:pt>
                <c:pt idx="5">
                  <c:v>79.59375</c:v>
                </c:pt>
                <c:pt idx="6">
                  <c:v>79.9375</c:v>
                </c:pt>
                <c:pt idx="7">
                  <c:v>79.59375</c:v>
                </c:pt>
                <c:pt idx="8">
                  <c:v>79.375</c:v>
                </c:pt>
                <c:pt idx="9">
                  <c:v>79.53125</c:v>
                </c:pt>
                <c:pt idx="10">
                  <c:v>79.84375</c:v>
                </c:pt>
                <c:pt idx="11">
                  <c:v>80.3125</c:v>
                </c:pt>
                <c:pt idx="12">
                  <c:v>79.78125</c:v>
                </c:pt>
                <c:pt idx="13">
                  <c:v>80.1875</c:v>
                </c:pt>
                <c:pt idx="14">
                  <c:v>78.90625</c:v>
                </c:pt>
                <c:pt idx="15">
                  <c:v>79.1875</c:v>
                </c:pt>
                <c:pt idx="16">
                  <c:v>79.4375</c:v>
                </c:pt>
              </c:numCache>
            </c:numRef>
          </c:val>
        </c:ser>
        <c:ser>
          <c:idx val="5"/>
          <c:order val="1"/>
          <c:tx>
            <c:strRef>
              <c:f>LDL!$F$2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LDL!$F$3:$F$20</c:f>
              <c:numCache>
                <c:formatCode>0.0_);[Red]\(0.0\)</c:formatCode>
                <c:ptCount val="18"/>
                <c:pt idx="1">
                  <c:v>78.093103448275841</c:v>
                </c:pt>
                <c:pt idx="2">
                  <c:v>78.228125000000006</c:v>
                </c:pt>
                <c:pt idx="3">
                  <c:v>76.612499999999997</c:v>
                </c:pt>
                <c:pt idx="4">
                  <c:v>76.07592592592593</c:v>
                </c:pt>
                <c:pt idx="5">
                  <c:v>77.89016393</c:v>
                </c:pt>
                <c:pt idx="6">
                  <c:v>77.268253968253944</c:v>
                </c:pt>
                <c:pt idx="7">
                  <c:v>77.826153846153829</c:v>
                </c:pt>
                <c:pt idx="8">
                  <c:v>76.398039215686282</c:v>
                </c:pt>
                <c:pt idx="9">
                  <c:v>76.107017543859669</c:v>
                </c:pt>
                <c:pt idx="10">
                  <c:v>77.466666666666697</c:v>
                </c:pt>
                <c:pt idx="11">
                  <c:v>78.014814814814812</c:v>
                </c:pt>
                <c:pt idx="12">
                  <c:v>77.966101694915253</c:v>
                </c:pt>
                <c:pt idx="13">
                  <c:v>77.27936507936505</c:v>
                </c:pt>
                <c:pt idx="14">
                  <c:v>77.682456140350865</c:v>
                </c:pt>
                <c:pt idx="15">
                  <c:v>76.563265306122432</c:v>
                </c:pt>
                <c:pt idx="16">
                  <c:v>77.214285714285694</c:v>
                </c:pt>
              </c:numCache>
            </c:numRef>
          </c:val>
        </c:ser>
        <c:ser>
          <c:idx val="2"/>
          <c:order val="2"/>
          <c:tx>
            <c:strRef>
              <c:f>LDL!$L$2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</c:ser>
        <c:ser>
          <c:idx val="4"/>
          <c:order val="3"/>
          <c:tx>
            <c:strRef>
              <c:f>LDL!$M$2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1">
                  <c:v>78.861366538952737</c:v>
                </c:pt>
                <c:pt idx="2">
                  <c:v>78.947395833333331</c:v>
                </c:pt>
                <c:pt idx="3">
                  <c:v>78.269212962962968</c:v>
                </c:pt>
                <c:pt idx="4">
                  <c:v>77.852777777777789</c:v>
                </c:pt>
                <c:pt idx="5">
                  <c:v>78.741956965</c:v>
                </c:pt>
                <c:pt idx="6">
                  <c:v>78.602876984126965</c:v>
                </c:pt>
                <c:pt idx="7">
                  <c:v>78.709951923076915</c:v>
                </c:pt>
                <c:pt idx="8">
                  <c:v>77.886519607843141</c:v>
                </c:pt>
                <c:pt idx="9">
                  <c:v>77.819133771929842</c:v>
                </c:pt>
                <c:pt idx="10">
                  <c:v>78.655208333333348</c:v>
                </c:pt>
                <c:pt idx="11">
                  <c:v>79.163657407407413</c:v>
                </c:pt>
                <c:pt idx="12">
                  <c:v>78.873675847457633</c:v>
                </c:pt>
                <c:pt idx="13">
                  <c:v>78.733432539682525</c:v>
                </c:pt>
                <c:pt idx="14">
                  <c:v>78.294353070175433</c:v>
                </c:pt>
                <c:pt idx="15">
                  <c:v>77.875382653061223</c:v>
                </c:pt>
                <c:pt idx="16">
                  <c:v>78.325892857142847</c:v>
                </c:pt>
              </c:numCache>
            </c:numRef>
          </c:val>
        </c:ser>
        <c:ser>
          <c:idx val="6"/>
          <c:order val="4"/>
          <c:tx>
            <c:strRef>
              <c:f>LDL!$R$2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</c:ser>
        <c:ser>
          <c:idx val="3"/>
          <c:order val="5"/>
          <c:tx>
            <c:strRef>
              <c:f>LDL!$S$2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</c:ser>
        <c:marker val="1"/>
        <c:axId val="118518528"/>
        <c:axId val="118520448"/>
      </c:lineChart>
      <c:catAx>
        <c:axId val="1185185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520448"/>
        <c:crosses val="autoZero"/>
        <c:lblAlgn val="ctr"/>
        <c:lblOffset val="100"/>
        <c:tickLblSkip val="1"/>
        <c:tickMarkSkip val="1"/>
      </c:catAx>
      <c:valAx>
        <c:axId val="118520448"/>
        <c:scaling>
          <c:orientation val="minMax"/>
          <c:max val="90"/>
          <c:min val="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51852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3446918103342876"/>
          <c:h val="0.606154619894086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ser>
          <c:idx val="0"/>
          <c:order val="0"/>
          <c:tx>
            <c:strRef>
              <c:f>LDL!$D$2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0">
                  <c:v>60.33</c:v>
                </c:pt>
                <c:pt idx="1">
                  <c:v>59.82</c:v>
                </c:pt>
                <c:pt idx="2">
                  <c:v>59.52</c:v>
                </c:pt>
                <c:pt idx="3">
                  <c:v>60.29</c:v>
                </c:pt>
                <c:pt idx="4">
                  <c:v>60.3</c:v>
                </c:pt>
                <c:pt idx="5">
                  <c:v>60.1</c:v>
                </c:pt>
                <c:pt idx="6">
                  <c:v>59.86</c:v>
                </c:pt>
                <c:pt idx="7">
                  <c:v>60.08</c:v>
                </c:pt>
                <c:pt idx="8">
                  <c:v>59.96</c:v>
                </c:pt>
                <c:pt idx="9">
                  <c:v>60.1</c:v>
                </c:pt>
                <c:pt idx="10">
                  <c:v>60.78</c:v>
                </c:pt>
                <c:pt idx="11">
                  <c:v>60.79</c:v>
                </c:pt>
                <c:pt idx="12">
                  <c:v>60.58</c:v>
                </c:pt>
                <c:pt idx="13">
                  <c:v>60</c:v>
                </c:pt>
              </c:numCache>
            </c:numRef>
          </c:val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61.33</c:v>
                </c:pt>
                <c:pt idx="1">
                  <c:v>61.24</c:v>
                </c:pt>
                <c:pt idx="2">
                  <c:v>60.96</c:v>
                </c:pt>
                <c:pt idx="3">
                  <c:v>57.21</c:v>
                </c:pt>
                <c:pt idx="4">
                  <c:v>60.05</c:v>
                </c:pt>
                <c:pt idx="5">
                  <c:v>59.94</c:v>
                </c:pt>
                <c:pt idx="6">
                  <c:v>59.5</c:v>
                </c:pt>
                <c:pt idx="7">
                  <c:v>59.24</c:v>
                </c:pt>
                <c:pt idx="8">
                  <c:v>59.62</c:v>
                </c:pt>
                <c:pt idx="9">
                  <c:v>60.22</c:v>
                </c:pt>
                <c:pt idx="10">
                  <c:v>61.02</c:v>
                </c:pt>
                <c:pt idx="11">
                  <c:v>61.83</c:v>
                </c:pt>
                <c:pt idx="12">
                  <c:v>61.22</c:v>
                </c:pt>
                <c:pt idx="13">
                  <c:v>61.24</c:v>
                </c:pt>
                <c:pt idx="14">
                  <c:v>60.74</c:v>
                </c:pt>
                <c:pt idx="15">
                  <c:v>60.08</c:v>
                </c:pt>
                <c:pt idx="16">
                  <c:v>60.11</c:v>
                </c:pt>
              </c:numCache>
            </c:numRef>
          </c:val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61.814634146341454</c:v>
                </c:pt>
                <c:pt idx="1">
                  <c:v>61.307999999999993</c:v>
                </c:pt>
                <c:pt idx="2">
                  <c:v>59.990909090909092</c:v>
                </c:pt>
                <c:pt idx="3">
                  <c:v>61.469696969696955</c:v>
                </c:pt>
                <c:pt idx="4">
                  <c:v>60.972727272727262</c:v>
                </c:pt>
                <c:pt idx="5">
                  <c:v>60.862280701754401</c:v>
                </c:pt>
                <c:pt idx="6">
                  <c:v>60.147368421052626</c:v>
                </c:pt>
                <c:pt idx="7">
                  <c:v>60.274999999999999</c:v>
                </c:pt>
                <c:pt idx="8">
                  <c:v>63.097619047619055</c:v>
                </c:pt>
                <c:pt idx="9">
                  <c:v>63.505797101449289</c:v>
                </c:pt>
                <c:pt idx="10">
                  <c:v>63.282575757575756</c:v>
                </c:pt>
                <c:pt idx="11">
                  <c:v>62.121111111111112</c:v>
                </c:pt>
                <c:pt idx="12">
                  <c:v>62.080357142857132</c:v>
                </c:pt>
                <c:pt idx="13">
                  <c:v>61.475595238095238</c:v>
                </c:pt>
                <c:pt idx="14">
                  <c:v>63.702898550724633</c:v>
                </c:pt>
                <c:pt idx="15">
                  <c:v>63.271428571428572</c:v>
                </c:pt>
              </c:numCache>
            </c:numRef>
          </c:val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59.3</c:v>
                </c:pt>
                <c:pt idx="2">
                  <c:v>59</c:v>
                </c:pt>
                <c:pt idx="3">
                  <c:v>59.2</c:v>
                </c:pt>
                <c:pt idx="4">
                  <c:v>60.6</c:v>
                </c:pt>
                <c:pt idx="5">
                  <c:v>60.9</c:v>
                </c:pt>
                <c:pt idx="6">
                  <c:v>60.9</c:v>
                </c:pt>
                <c:pt idx="7">
                  <c:v>61</c:v>
                </c:pt>
                <c:pt idx="8">
                  <c:v>61.1</c:v>
                </c:pt>
                <c:pt idx="9">
                  <c:v>61.9</c:v>
                </c:pt>
                <c:pt idx="10">
                  <c:v>61.7</c:v>
                </c:pt>
                <c:pt idx="11">
                  <c:v>61</c:v>
                </c:pt>
                <c:pt idx="12">
                  <c:v>60.9</c:v>
                </c:pt>
                <c:pt idx="13">
                  <c:v>60.3</c:v>
                </c:pt>
                <c:pt idx="14">
                  <c:v>60.8</c:v>
                </c:pt>
                <c:pt idx="15">
                  <c:v>62.5</c:v>
                </c:pt>
                <c:pt idx="16">
                  <c:v>62.6</c:v>
                </c:pt>
                <c:pt idx="17">
                  <c:v>63</c:v>
                </c:pt>
              </c:numCache>
            </c:numRef>
          </c:val>
        </c:ser>
        <c:ser>
          <c:idx val="3"/>
          <c:order val="4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LDL!$I$3:$I$17</c:f>
              <c:numCache>
                <c:formatCode>0.0</c:formatCode>
                <c:ptCount val="15"/>
                <c:pt idx="0">
                  <c:v>58.805999999999997</c:v>
                </c:pt>
                <c:pt idx="1">
                  <c:v>59.636000000000003</c:v>
                </c:pt>
                <c:pt idx="2">
                  <c:v>58.48</c:v>
                </c:pt>
                <c:pt idx="3">
                  <c:v>58.055</c:v>
                </c:pt>
                <c:pt idx="4">
                  <c:v>58.232999999999997</c:v>
                </c:pt>
                <c:pt idx="5">
                  <c:v>57.688000000000002</c:v>
                </c:pt>
                <c:pt idx="6">
                  <c:v>58.24</c:v>
                </c:pt>
                <c:pt idx="7">
                  <c:v>58.701000000000001</c:v>
                </c:pt>
                <c:pt idx="8">
                  <c:v>59.713999999999999</c:v>
                </c:pt>
                <c:pt idx="9">
                  <c:v>59.255000000000003</c:v>
                </c:pt>
                <c:pt idx="10">
                  <c:v>59.228000000000002</c:v>
                </c:pt>
                <c:pt idx="11">
                  <c:v>58.604999999999997</c:v>
                </c:pt>
                <c:pt idx="12">
                  <c:v>57.947000000000003</c:v>
                </c:pt>
                <c:pt idx="13">
                  <c:v>60.773000000000003</c:v>
                </c:pt>
                <c:pt idx="14">
                  <c:v>60.527000000000001</c:v>
                </c:pt>
              </c:numCache>
            </c:numRef>
          </c:val>
        </c:ser>
        <c:ser>
          <c:idx val="8"/>
          <c:order val="5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1">
                  <c:v>59.3</c:v>
                </c:pt>
                <c:pt idx="2">
                  <c:v>59.76</c:v>
                </c:pt>
                <c:pt idx="3">
                  <c:v>60.42</c:v>
                </c:pt>
                <c:pt idx="4">
                  <c:v>60.87</c:v>
                </c:pt>
                <c:pt idx="5">
                  <c:v>60.3</c:v>
                </c:pt>
                <c:pt idx="6">
                  <c:v>59.85</c:v>
                </c:pt>
                <c:pt idx="7">
                  <c:v>59.12</c:v>
                </c:pt>
                <c:pt idx="8">
                  <c:v>59.75</c:v>
                </c:pt>
                <c:pt idx="9">
                  <c:v>60.81</c:v>
                </c:pt>
                <c:pt idx="10">
                  <c:v>60.85</c:v>
                </c:pt>
                <c:pt idx="11">
                  <c:v>61.1</c:v>
                </c:pt>
                <c:pt idx="12">
                  <c:v>59.92</c:v>
                </c:pt>
                <c:pt idx="13">
                  <c:v>59.29</c:v>
                </c:pt>
                <c:pt idx="14">
                  <c:v>61.19</c:v>
                </c:pt>
                <c:pt idx="15">
                  <c:v>61.58</c:v>
                </c:pt>
                <c:pt idx="16">
                  <c:v>61.91</c:v>
                </c:pt>
              </c:numCache>
            </c:numRef>
          </c:val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61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</c:numCache>
            </c:numRef>
          </c:val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60.570158536585367</c:v>
                </c:pt>
                <c:pt idx="1">
                  <c:v>60.100666666666676</c:v>
                </c:pt>
                <c:pt idx="2">
                  <c:v>59.618484848484847</c:v>
                </c:pt>
                <c:pt idx="3">
                  <c:v>59.440782828282828</c:v>
                </c:pt>
                <c:pt idx="4">
                  <c:v>60.170954545454542</c:v>
                </c:pt>
                <c:pt idx="5">
                  <c:v>59.965046783625731</c:v>
                </c:pt>
                <c:pt idx="6">
                  <c:v>59.749561403508778</c:v>
                </c:pt>
                <c:pt idx="7">
                  <c:v>59.735999999999997</c:v>
                </c:pt>
                <c:pt idx="8">
                  <c:v>60.54026984126984</c:v>
                </c:pt>
                <c:pt idx="9">
                  <c:v>60.965132850241552</c:v>
                </c:pt>
                <c:pt idx="10">
                  <c:v>61.143429292929305</c:v>
                </c:pt>
                <c:pt idx="11">
                  <c:v>60.907685185185187</c:v>
                </c:pt>
                <c:pt idx="12">
                  <c:v>60.441226190476193</c:v>
                </c:pt>
                <c:pt idx="13">
                  <c:v>60.513099206349217</c:v>
                </c:pt>
                <c:pt idx="14">
                  <c:v>61.391979710144923</c:v>
                </c:pt>
              </c:numCache>
            </c:numRef>
          </c:val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</c:numCache>
            </c:numRef>
          </c:val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</c:numCache>
            </c:numRef>
          </c:val>
        </c:ser>
        <c:marker val="1"/>
        <c:axId val="118432896"/>
        <c:axId val="118434432"/>
      </c:lineChart>
      <c:catAx>
        <c:axId val="1184328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434432"/>
        <c:crosses val="autoZero"/>
        <c:lblAlgn val="ctr"/>
        <c:lblOffset val="100"/>
        <c:tickLblSkip val="1"/>
        <c:tickMarkSkip val="1"/>
      </c:catAx>
      <c:valAx>
        <c:axId val="118434432"/>
        <c:scaling>
          <c:orientation val="minMax"/>
          <c:max val="71"/>
          <c:min val="5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432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8831185874493328"/>
          <c:h val="0.658462557045233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2.7555555555555546</c:v>
                </c:pt>
                <c:pt idx="2">
                  <c:v>2.7148148148148161</c:v>
                </c:pt>
                <c:pt idx="3">
                  <c:v>2.7444444444444449</c:v>
                </c:pt>
                <c:pt idx="4">
                  <c:v>2.7222222222222228</c:v>
                </c:pt>
                <c:pt idx="5">
                  <c:v>2.7062500000000016</c:v>
                </c:pt>
                <c:pt idx="6">
                  <c:v>2.725000000000001</c:v>
                </c:pt>
                <c:pt idx="7">
                  <c:v>2.7468750000000002</c:v>
                </c:pt>
                <c:pt idx="8">
                  <c:v>2.7312500000000006</c:v>
                </c:pt>
                <c:pt idx="9">
                  <c:v>2.7062500000000012</c:v>
                </c:pt>
                <c:pt idx="10">
                  <c:v>2.7125000000000008</c:v>
                </c:pt>
                <c:pt idx="11">
                  <c:v>2.7156250000000011</c:v>
                </c:pt>
                <c:pt idx="12">
                  <c:v>2.7375000000000003</c:v>
                </c:pt>
                <c:pt idx="13">
                  <c:v>2.7531249999999998</c:v>
                </c:pt>
                <c:pt idx="14">
                  <c:v>2.7531250000000003</c:v>
                </c:pt>
                <c:pt idx="15">
                  <c:v>2.7593750000000004</c:v>
                </c:pt>
                <c:pt idx="16">
                  <c:v>2.7156250000000015</c:v>
                </c:pt>
              </c:numCache>
            </c:numRef>
          </c:val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2.7024090909090908</c:v>
                </c:pt>
                <c:pt idx="2">
                  <c:v>2.7183499999999996</c:v>
                </c:pt>
                <c:pt idx="3">
                  <c:v>2.6922777777777771</c:v>
                </c:pt>
                <c:pt idx="4">
                  <c:v>2.7098636363636364</c:v>
                </c:pt>
                <c:pt idx="5">
                  <c:v>2.7150999999999996</c:v>
                </c:pt>
                <c:pt idx="6">
                  <c:v>2.6945909090909095</c:v>
                </c:pt>
                <c:pt idx="7">
                  <c:v>2.6813684210526314</c:v>
                </c:pt>
                <c:pt idx="8">
                  <c:v>2.7018999999999997</c:v>
                </c:pt>
                <c:pt idx="9">
                  <c:v>2.7132499999999995</c:v>
                </c:pt>
                <c:pt idx="10">
                  <c:v>2.7103809523809526</c:v>
                </c:pt>
                <c:pt idx="11">
                  <c:v>2.7119000000000004</c:v>
                </c:pt>
                <c:pt idx="12">
                  <c:v>2.7824499999999999</c:v>
                </c:pt>
                <c:pt idx="13">
                  <c:v>2.7734545454545452</c:v>
                </c:pt>
                <c:pt idx="14">
                  <c:v>2.7687000000000004</c:v>
                </c:pt>
                <c:pt idx="15">
                  <c:v>2.7708999999999993</c:v>
                </c:pt>
                <c:pt idx="16">
                  <c:v>2.762363636363637</c:v>
                </c:pt>
                <c:pt idx="17">
                  <c:v>2.7686190476190475</c:v>
                </c:pt>
              </c:numCache>
            </c:numRef>
          </c:val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0">
                  <c:v>2.903</c:v>
                </c:pt>
                <c:pt idx="1">
                  <c:v>2.891</c:v>
                </c:pt>
                <c:pt idx="2">
                  <c:v>2.9079999999999999</c:v>
                </c:pt>
                <c:pt idx="3">
                  <c:v>2.8879999999999999</c:v>
                </c:pt>
                <c:pt idx="4">
                  <c:v>2.8660000000000001</c:v>
                </c:pt>
                <c:pt idx="5">
                  <c:v>2.8849999999999998</c:v>
                </c:pt>
                <c:pt idx="6">
                  <c:v>2.9</c:v>
                </c:pt>
                <c:pt idx="7">
                  <c:v>2.9049999999999998</c:v>
                </c:pt>
                <c:pt idx="8">
                  <c:v>2.8860000000000001</c:v>
                </c:pt>
                <c:pt idx="9">
                  <c:v>2.9</c:v>
                </c:pt>
                <c:pt idx="10">
                  <c:v>2.9159999999999999</c:v>
                </c:pt>
                <c:pt idx="11">
                  <c:v>2.9049999999999998</c:v>
                </c:pt>
                <c:pt idx="12">
                  <c:v>2.879</c:v>
                </c:pt>
                <c:pt idx="13">
                  <c:v>2.9</c:v>
                </c:pt>
              </c:numCache>
            </c:numRef>
          </c:val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</c:numCache>
            </c:numRef>
          </c:val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</c:numCache>
            </c:numRef>
          </c:val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2.75</c:v>
                </c:pt>
                <c:pt idx="2">
                  <c:v>2.72</c:v>
                </c:pt>
                <c:pt idx="3">
                  <c:v>2.73</c:v>
                </c:pt>
                <c:pt idx="4">
                  <c:v>2.68</c:v>
                </c:pt>
                <c:pt idx="5">
                  <c:v>2.67</c:v>
                </c:pt>
                <c:pt idx="6">
                  <c:v>2.67</c:v>
                </c:pt>
                <c:pt idx="7">
                  <c:v>2.63</c:v>
                </c:pt>
                <c:pt idx="8">
                  <c:v>2.65</c:v>
                </c:pt>
                <c:pt idx="9">
                  <c:v>2.67</c:v>
                </c:pt>
                <c:pt idx="10">
                  <c:v>2.64</c:v>
                </c:pt>
                <c:pt idx="11">
                  <c:v>2.65</c:v>
                </c:pt>
                <c:pt idx="12">
                  <c:v>2.7170000000000001</c:v>
                </c:pt>
                <c:pt idx="13">
                  <c:v>2.7</c:v>
                </c:pt>
                <c:pt idx="14">
                  <c:v>2.7</c:v>
                </c:pt>
                <c:pt idx="15">
                  <c:v>2.74</c:v>
                </c:pt>
                <c:pt idx="16">
                  <c:v>2.75</c:v>
                </c:pt>
                <c:pt idx="17">
                  <c:v>2.72</c:v>
                </c:pt>
              </c:numCache>
            </c:numRef>
          </c:val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0">
                  <c:v>2.6469999999999998</c:v>
                </c:pt>
                <c:pt idx="1">
                  <c:v>2.657</c:v>
                </c:pt>
                <c:pt idx="2">
                  <c:v>2.629</c:v>
                </c:pt>
                <c:pt idx="3">
                  <c:v>2.585</c:v>
                </c:pt>
                <c:pt idx="4">
                  <c:v>2.6240000000000001</c:v>
                </c:pt>
                <c:pt idx="5">
                  <c:v>2.7050000000000001</c:v>
                </c:pt>
                <c:pt idx="6">
                  <c:v>2.617</c:v>
                </c:pt>
                <c:pt idx="7">
                  <c:v>2.605</c:v>
                </c:pt>
                <c:pt idx="8">
                  <c:v>2.6970000000000001</c:v>
                </c:pt>
                <c:pt idx="9">
                  <c:v>2.64</c:v>
                </c:pt>
                <c:pt idx="10">
                  <c:v>2.633</c:v>
                </c:pt>
                <c:pt idx="11">
                  <c:v>2.601</c:v>
                </c:pt>
                <c:pt idx="12">
                  <c:v>2.69</c:v>
                </c:pt>
                <c:pt idx="13">
                  <c:v>2.6459999999999999</c:v>
                </c:pt>
                <c:pt idx="14">
                  <c:v>2.7040000000000002</c:v>
                </c:pt>
                <c:pt idx="15">
                  <c:v>2.694</c:v>
                </c:pt>
                <c:pt idx="16">
                  <c:v>2.7160000000000002</c:v>
                </c:pt>
                <c:pt idx="17">
                  <c:v>2.69</c:v>
                </c:pt>
              </c:numCache>
            </c:numRef>
          </c:val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1">
                  <c:v>2.7</c:v>
                </c:pt>
                <c:pt idx="2">
                  <c:v>2.72</c:v>
                </c:pt>
                <c:pt idx="3">
                  <c:v>2.73</c:v>
                </c:pt>
                <c:pt idx="4">
                  <c:v>2.74</c:v>
                </c:pt>
                <c:pt idx="5">
                  <c:v>2.72</c:v>
                </c:pt>
                <c:pt idx="6">
                  <c:v>2.67</c:v>
                </c:pt>
                <c:pt idx="7">
                  <c:v>2.62</c:v>
                </c:pt>
                <c:pt idx="8">
                  <c:v>2.71</c:v>
                </c:pt>
                <c:pt idx="9">
                  <c:v>2.7</c:v>
                </c:pt>
                <c:pt idx="10">
                  <c:v>2.64</c:v>
                </c:pt>
                <c:pt idx="11">
                  <c:v>2.67</c:v>
                </c:pt>
                <c:pt idx="12">
                  <c:v>2.71</c:v>
                </c:pt>
                <c:pt idx="13">
                  <c:v>2.68</c:v>
                </c:pt>
                <c:pt idx="14">
                  <c:v>2.69</c:v>
                </c:pt>
                <c:pt idx="15">
                  <c:v>2.73</c:v>
                </c:pt>
                <c:pt idx="16">
                  <c:v>2.72</c:v>
                </c:pt>
              </c:numCache>
            </c:numRef>
          </c:val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Mg!$K$3:$K$20</c:f>
              <c:numCache>
                <c:formatCode>0.00</c:formatCode>
                <c:ptCount val="18"/>
                <c:pt idx="1">
                  <c:v>2.7807692307692298</c:v>
                </c:pt>
                <c:pt idx="2">
                  <c:v>2.7954545454545445</c:v>
                </c:pt>
                <c:pt idx="3">
                  <c:v>2.7899999999999991</c:v>
                </c:pt>
                <c:pt idx="4">
                  <c:v>2.7809523809523804</c:v>
                </c:pt>
                <c:pt idx="5">
                  <c:v>2.7941176470588229</c:v>
                </c:pt>
                <c:pt idx="6">
                  <c:v>2.8045454545454533</c:v>
                </c:pt>
                <c:pt idx="7">
                  <c:v>2.7954545454545445</c:v>
                </c:pt>
                <c:pt idx="8">
                  <c:v>2.7904761904761903</c:v>
                </c:pt>
                <c:pt idx="9">
                  <c:v>2.7699999999999996</c:v>
                </c:pt>
                <c:pt idx="10">
                  <c:v>2.7687499999999998</c:v>
                </c:pt>
                <c:pt idx="11">
                  <c:v>2.7352941176470598</c:v>
                </c:pt>
                <c:pt idx="12">
                  <c:v>2.7736842105263149</c:v>
                </c:pt>
                <c:pt idx="13">
                  <c:v>2.7944444444444434</c:v>
                </c:pt>
              </c:numCache>
            </c:numRef>
          </c:val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</c:numCache>
            </c:numRef>
          </c:val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6病院平均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2.7749999999999999</c:v>
                </c:pt>
                <c:pt idx="1">
                  <c:v>2.7481048396048395</c:v>
                </c:pt>
                <c:pt idx="2">
                  <c:v>2.7436599086099087</c:v>
                </c:pt>
                <c:pt idx="3">
                  <c:v>2.7371031746031744</c:v>
                </c:pt>
                <c:pt idx="4">
                  <c:v>2.7318626056483204</c:v>
                </c:pt>
                <c:pt idx="5">
                  <c:v>2.742209663865546</c:v>
                </c:pt>
                <c:pt idx="6">
                  <c:v>2.7258766233766241</c:v>
                </c:pt>
                <c:pt idx="7">
                  <c:v>2.7119568523581679</c:v>
                </c:pt>
                <c:pt idx="8">
                  <c:v>2.7380894557823132</c:v>
                </c:pt>
                <c:pt idx="9">
                  <c:v>2.7285000000000004</c:v>
                </c:pt>
                <c:pt idx="10">
                  <c:v>2.7172329931972792</c:v>
                </c:pt>
                <c:pt idx="11">
                  <c:v>2.7126884453781517</c:v>
                </c:pt>
                <c:pt idx="12">
                  <c:v>2.7556620300751882</c:v>
                </c:pt>
                <c:pt idx="13">
                  <c:v>2.7495748556998558</c:v>
                </c:pt>
                <c:pt idx="14">
                  <c:v>2.7231650000000003</c:v>
                </c:pt>
                <c:pt idx="15">
                  <c:v>2.738855</c:v>
                </c:pt>
                <c:pt idx="16">
                  <c:v>2.732797727272728</c:v>
                </c:pt>
                <c:pt idx="17">
                  <c:v>2.7262063492063491</c:v>
                </c:pt>
              </c:numCache>
            </c:numRef>
          </c:val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0.25600000000000023</c:v>
                </c:pt>
                <c:pt idx="1">
                  <c:v>0.23399999999999999</c:v>
                </c:pt>
                <c:pt idx="2">
                  <c:v>0.27899999999999991</c:v>
                </c:pt>
                <c:pt idx="3">
                  <c:v>0.30299999999999994</c:v>
                </c:pt>
                <c:pt idx="4">
                  <c:v>0.24199999999999999</c:v>
                </c:pt>
                <c:pt idx="5">
                  <c:v>0.21499999999999986</c:v>
                </c:pt>
                <c:pt idx="6">
                  <c:v>0.28299999999999992</c:v>
                </c:pt>
                <c:pt idx="7">
                  <c:v>0.29999999999999982</c:v>
                </c:pt>
                <c:pt idx="8">
                  <c:v>0.23600000000000021</c:v>
                </c:pt>
                <c:pt idx="9">
                  <c:v>0.25999999999999979</c:v>
                </c:pt>
                <c:pt idx="10">
                  <c:v>0.28299999999999992</c:v>
                </c:pt>
                <c:pt idx="11">
                  <c:v>0.30399999999999983</c:v>
                </c:pt>
                <c:pt idx="12">
                  <c:v>0.18900000000000006</c:v>
                </c:pt>
                <c:pt idx="13">
                  <c:v>0.254</c:v>
                </c:pt>
                <c:pt idx="14">
                  <c:v>7.8700000000000436E-2</c:v>
                </c:pt>
                <c:pt idx="15">
                  <c:v>7.6899999999999302E-2</c:v>
                </c:pt>
                <c:pt idx="16">
                  <c:v>4.6738636363635511E-2</c:v>
                </c:pt>
                <c:pt idx="17">
                  <c:v>7.8619047619047588E-2</c:v>
                </c:pt>
              </c:numCache>
            </c:numRef>
          </c:val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</c:numCache>
            </c:numRef>
          </c:val>
        </c:ser>
        <c:marker val="1"/>
        <c:axId val="94472064"/>
        <c:axId val="94482432"/>
      </c:lineChart>
      <c:catAx>
        <c:axId val="944720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482432"/>
        <c:crosses val="autoZero"/>
        <c:lblAlgn val="ctr"/>
        <c:lblOffset val="100"/>
        <c:tickLblSkip val="1"/>
        <c:tickMarkSkip val="1"/>
      </c:catAx>
      <c:valAx>
        <c:axId val="94482432"/>
        <c:scaling>
          <c:orientation val="minMax"/>
          <c:max val="3.1"/>
          <c:min val="2.299999999999999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47206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87"/>
          <c:w val="0.16141754479421591"/>
          <c:h val="0.888177449628898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ser>
          <c:idx val="0"/>
          <c:order val="0"/>
          <c:tx>
            <c:strRef>
              <c:f>'2016.2月を100％とした時の活性変化率'!$B$1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99.833497951926176</c:v>
                </c:pt>
                <c:pt idx="3">
                  <c:v>99.802089355825544</c:v>
                </c:pt>
                <c:pt idx="4">
                  <c:v>99.813793946734634</c:v>
                </c:pt>
                <c:pt idx="5">
                  <c:v>99.653617615592211</c:v>
                </c:pt>
                <c:pt idx="6">
                  <c:v>99.507339864445086</c:v>
                </c:pt>
                <c:pt idx="7">
                  <c:v>99.248605839058214</c:v>
                </c:pt>
                <c:pt idx="8">
                  <c:v>99.178820751008374</c:v>
                </c:pt>
                <c:pt idx="9">
                  <c:v>99.406693423901444</c:v>
                </c:pt>
                <c:pt idx="10">
                  <c:v>99.452240352244132</c:v>
                </c:pt>
                <c:pt idx="11">
                  <c:v>99.232303372558647</c:v>
                </c:pt>
                <c:pt idx="12">
                  <c:v>99.363826872492382</c:v>
                </c:pt>
                <c:pt idx="13">
                  <c:v>99.267960188493149</c:v>
                </c:pt>
                <c:pt idx="14">
                  <c:v>99.157267808155524</c:v>
                </c:pt>
                <c:pt idx="15">
                  <c:v>99.098428162651743</c:v>
                </c:pt>
                <c:pt idx="16">
                  <c:v>99.515219122199412</c:v>
                </c:pt>
                <c:pt idx="17">
                  <c:v>98.869672924047222</c:v>
                </c:pt>
              </c:numCache>
            </c:numRef>
          </c:val>
        </c:ser>
        <c:ser>
          <c:idx val="1"/>
          <c:order val="1"/>
          <c:tx>
            <c:strRef>
              <c:f>'2016.2月を100％とした時の活性変化率'!$C$1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99.222350550817922</c:v>
                </c:pt>
                <c:pt idx="3">
                  <c:v>99.287854992674028</c:v>
                </c:pt>
                <c:pt idx="4">
                  <c:v>99.675627677249096</c:v>
                </c:pt>
                <c:pt idx="5">
                  <c:v>100.02062863437855</c:v>
                </c:pt>
                <c:pt idx="6">
                  <c:v>99.504904281935623</c:v>
                </c:pt>
                <c:pt idx="7">
                  <c:v>99.593324798543122</c:v>
                </c:pt>
                <c:pt idx="8">
                  <c:v>99.313062233004416</c:v>
                </c:pt>
                <c:pt idx="9">
                  <c:v>99.592436892312534</c:v>
                </c:pt>
                <c:pt idx="10">
                  <c:v>99.429906390065497</c:v>
                </c:pt>
                <c:pt idx="11">
                  <c:v>99.325501772670052</c:v>
                </c:pt>
                <c:pt idx="12">
                  <c:v>99.418292206450403</c:v>
                </c:pt>
                <c:pt idx="13">
                  <c:v>99.478193145101812</c:v>
                </c:pt>
                <c:pt idx="14">
                  <c:v>99.275470537147839</c:v>
                </c:pt>
                <c:pt idx="15">
                  <c:v>99.511955665566646</c:v>
                </c:pt>
                <c:pt idx="16">
                  <c:v>99.537931101613722</c:v>
                </c:pt>
                <c:pt idx="17">
                  <c:v>99.729117390484461</c:v>
                </c:pt>
              </c:numCache>
            </c:numRef>
          </c:val>
        </c:ser>
        <c:ser>
          <c:idx val="2"/>
          <c:order val="2"/>
          <c:tx>
            <c:strRef>
              <c:f>'2016.2月を100％とした時の活性変化率'!$D$1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99.883711590657825</c:v>
                </c:pt>
                <c:pt idx="2">
                  <c:v>99.469209493666042</c:v>
                </c:pt>
                <c:pt idx="3">
                  <c:v>99.353231432309713</c:v>
                </c:pt>
                <c:pt idx="4">
                  <c:v>99.473432633350782</c:v>
                </c:pt>
                <c:pt idx="5">
                  <c:v>99.332806919740918</c:v>
                </c:pt>
                <c:pt idx="6">
                  <c:v>99.326082433777287</c:v>
                </c:pt>
                <c:pt idx="7">
                  <c:v>99.098273268355214</c:v>
                </c:pt>
                <c:pt idx="8">
                  <c:v>99.454526739057485</c:v>
                </c:pt>
                <c:pt idx="9">
                  <c:v>99.372863602971037</c:v>
                </c:pt>
                <c:pt idx="10">
                  <c:v>99.705088594912439</c:v>
                </c:pt>
                <c:pt idx="11">
                  <c:v>99.160021805682049</c:v>
                </c:pt>
                <c:pt idx="12">
                  <c:v>99.401865799981167</c:v>
                </c:pt>
                <c:pt idx="13">
                  <c:v>99.713724916215369</c:v>
                </c:pt>
                <c:pt idx="14">
                  <c:v>99.439392724553983</c:v>
                </c:pt>
                <c:pt idx="15">
                  <c:v>99.087335552472908</c:v>
                </c:pt>
                <c:pt idx="16">
                  <c:v>99.735270871129075</c:v>
                </c:pt>
                <c:pt idx="17">
                  <c:v>99.625671343434448</c:v>
                </c:pt>
              </c:numCache>
            </c:numRef>
          </c:val>
        </c:ser>
        <c:ser>
          <c:idx val="3"/>
          <c:order val="3"/>
          <c:tx>
            <c:strRef>
              <c:f>'2016.2月を100％とした時の活性変化率'!$E$1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100.01149215842315</c:v>
                </c:pt>
                <c:pt idx="2">
                  <c:v>100.28479638348568</c:v>
                </c:pt>
                <c:pt idx="3">
                  <c:v>100.32428877218305</c:v>
                </c:pt>
                <c:pt idx="4">
                  <c:v>100.06482746085312</c:v>
                </c:pt>
                <c:pt idx="5">
                  <c:v>99.594403248600656</c:v>
                </c:pt>
                <c:pt idx="6">
                  <c:v>99.717929273277591</c:v>
                </c:pt>
                <c:pt idx="7">
                  <c:v>99.797244469314805</c:v>
                </c:pt>
                <c:pt idx="8">
                  <c:v>99.768449706492035</c:v>
                </c:pt>
                <c:pt idx="9">
                  <c:v>100.12359814445276</c:v>
                </c:pt>
                <c:pt idx="10">
                  <c:v>99.879650923646622</c:v>
                </c:pt>
                <c:pt idx="11">
                  <c:v>100.14647286808447</c:v>
                </c:pt>
                <c:pt idx="12">
                  <c:v>99.903845096958037</c:v>
                </c:pt>
                <c:pt idx="13">
                  <c:v>100.18669934995121</c:v>
                </c:pt>
                <c:pt idx="14">
                  <c:v>99.681068553419976</c:v>
                </c:pt>
                <c:pt idx="15">
                  <c:v>99.806506751050122</c:v>
                </c:pt>
                <c:pt idx="16">
                  <c:v>99.746098100844534</c:v>
                </c:pt>
                <c:pt idx="17">
                  <c:v>99.408097604251438</c:v>
                </c:pt>
              </c:numCache>
            </c:numRef>
          </c:val>
        </c:ser>
        <c:ser>
          <c:idx val="4"/>
          <c:order val="4"/>
          <c:tx>
            <c:strRef>
              <c:f>'2016.2月を100％とした時の活性変化率'!$F$1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99.574821180938073</c:v>
                </c:pt>
                <c:pt idx="2">
                  <c:v>99.312399110105005</c:v>
                </c:pt>
                <c:pt idx="3">
                  <c:v>99.5454665736262</c:v>
                </c:pt>
                <c:pt idx="4">
                  <c:v>99.816659163666344</c:v>
                </c:pt>
                <c:pt idx="5">
                  <c:v>99.727757103735499</c:v>
                </c:pt>
                <c:pt idx="6">
                  <c:v>99.73392902708305</c:v>
                </c:pt>
                <c:pt idx="7">
                  <c:v>100.05993347387347</c:v>
                </c:pt>
                <c:pt idx="8">
                  <c:v>99.727292772689253</c:v>
                </c:pt>
                <c:pt idx="9">
                  <c:v>99.753743944272642</c:v>
                </c:pt>
                <c:pt idx="10">
                  <c:v>100.2177656506811</c:v>
                </c:pt>
                <c:pt idx="11">
                  <c:v>100.02918342573621</c:v>
                </c:pt>
                <c:pt idx="12">
                  <c:v>99.825694213699251</c:v>
                </c:pt>
                <c:pt idx="13">
                  <c:v>100.0909010535626</c:v>
                </c:pt>
                <c:pt idx="14">
                  <c:v>99.812738179182119</c:v>
                </c:pt>
                <c:pt idx="15">
                  <c:v>99.690171748917408</c:v>
                </c:pt>
                <c:pt idx="16">
                  <c:v>99.449864674635634</c:v>
                </c:pt>
                <c:pt idx="17">
                  <c:v>98.410444114305619</c:v>
                </c:pt>
              </c:numCache>
            </c:numRef>
          </c:val>
        </c:ser>
        <c:ser>
          <c:idx val="5"/>
          <c:order val="5"/>
          <c:tx>
            <c:strRef>
              <c:f>'2016.2月を100％とした時の活性変化率'!$G$1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100.2692186981581</c:v>
                </c:pt>
                <c:pt idx="2">
                  <c:v>100.70761371943591</c:v>
                </c:pt>
                <c:pt idx="3">
                  <c:v>100.62327978297799</c:v>
                </c:pt>
                <c:pt idx="4">
                  <c:v>100.47316008548066</c:v>
                </c:pt>
                <c:pt idx="5">
                  <c:v>99.997291112375251</c:v>
                </c:pt>
                <c:pt idx="6">
                  <c:v>99.742726849460055</c:v>
                </c:pt>
                <c:pt idx="7">
                  <c:v>99.415377797392679</c:v>
                </c:pt>
                <c:pt idx="8">
                  <c:v>99.647718891615938</c:v>
                </c:pt>
                <c:pt idx="9">
                  <c:v>100.21998130474945</c:v>
                </c:pt>
                <c:pt idx="10">
                  <c:v>100.58651455169003</c:v>
                </c:pt>
                <c:pt idx="11">
                  <c:v>100.29846778609055</c:v>
                </c:pt>
                <c:pt idx="12">
                  <c:v>100.38446553988098</c:v>
                </c:pt>
                <c:pt idx="13">
                  <c:v>100.0674334057605</c:v>
                </c:pt>
                <c:pt idx="14">
                  <c:v>99.996380368838928</c:v>
                </c:pt>
                <c:pt idx="15">
                  <c:v>99.904830624872133</c:v>
                </c:pt>
                <c:pt idx="16">
                  <c:v>99.775848223385978</c:v>
                </c:pt>
                <c:pt idx="17">
                  <c:v>99.512596523751256</c:v>
                </c:pt>
              </c:numCache>
            </c:numRef>
          </c:val>
        </c:ser>
        <c:ser>
          <c:idx val="6"/>
          <c:order val="6"/>
          <c:tx>
            <c:strRef>
              <c:f>'2016.2月を100％とした時の活性変化率'!$H$1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99.987483094659396</c:v>
                </c:pt>
                <c:pt idx="2">
                  <c:v>100.15445602161999</c:v>
                </c:pt>
                <c:pt idx="3">
                  <c:v>100.21077795674205</c:v>
                </c:pt>
                <c:pt idx="4">
                  <c:v>100.42512138087602</c:v>
                </c:pt>
                <c:pt idx="5">
                  <c:v>100.241771244208</c:v>
                </c:pt>
                <c:pt idx="6">
                  <c:v>99.7777780197205</c:v>
                </c:pt>
                <c:pt idx="7">
                  <c:v>99.87538028173519</c:v>
                </c:pt>
                <c:pt idx="8">
                  <c:v>99.96538195212041</c:v>
                </c:pt>
                <c:pt idx="9">
                  <c:v>100.30947913477071</c:v>
                </c:pt>
                <c:pt idx="10">
                  <c:v>100.32495642787909</c:v>
                </c:pt>
                <c:pt idx="11">
                  <c:v>100.36713775946684</c:v>
                </c:pt>
                <c:pt idx="12">
                  <c:v>100.40302491633493</c:v>
                </c:pt>
                <c:pt idx="13">
                  <c:v>99.801793324210763</c:v>
                </c:pt>
                <c:pt idx="14">
                  <c:v>99.309197792601637</c:v>
                </c:pt>
                <c:pt idx="15">
                  <c:v>99.465963711799503</c:v>
                </c:pt>
                <c:pt idx="16">
                  <c:v>100.39774664724868</c:v>
                </c:pt>
                <c:pt idx="17">
                  <c:v>101.15515278569399</c:v>
                </c:pt>
              </c:numCache>
            </c:numRef>
          </c:val>
        </c:ser>
        <c:ser>
          <c:idx val="7"/>
          <c:order val="7"/>
          <c:tx>
            <c:strRef>
              <c:f>'2016.2月を100％とした時の活性変化率'!$I$1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98.907653141761799</c:v>
                </c:pt>
                <c:pt idx="2">
                  <c:v>98.875605328233519</c:v>
                </c:pt>
                <c:pt idx="3">
                  <c:v>99.004620515506687</c:v>
                </c:pt>
                <c:pt idx="4">
                  <c:v>99.087197127330356</c:v>
                </c:pt>
                <c:pt idx="5">
                  <c:v>98.963688394425901</c:v>
                </c:pt>
                <c:pt idx="6">
                  <c:v>98.974559024749581</c:v>
                </c:pt>
                <c:pt idx="7">
                  <c:v>98.859086280666148</c:v>
                </c:pt>
                <c:pt idx="8">
                  <c:v>98.560571892556766</c:v>
                </c:pt>
                <c:pt idx="9">
                  <c:v>98.689538632436481</c:v>
                </c:pt>
                <c:pt idx="10">
                  <c:v>98.735116978741758</c:v>
                </c:pt>
                <c:pt idx="11">
                  <c:v>98.522734287945141</c:v>
                </c:pt>
                <c:pt idx="12">
                  <c:v>98.666571914047196</c:v>
                </c:pt>
                <c:pt idx="13">
                  <c:v>98.472242891519031</c:v>
                </c:pt>
                <c:pt idx="14">
                  <c:v>98.107926822912944</c:v>
                </c:pt>
                <c:pt idx="15">
                  <c:v>97.993184472687986</c:v>
                </c:pt>
                <c:pt idx="16">
                  <c:v>98.364709128868583</c:v>
                </c:pt>
                <c:pt idx="17">
                  <c:v>98.534196314499525</c:v>
                </c:pt>
              </c:numCache>
            </c:numRef>
          </c:val>
        </c:ser>
        <c:ser>
          <c:idx val="8"/>
          <c:order val="8"/>
          <c:tx>
            <c:strRef>
              <c:f>'2016.2月を100％とした時の活性変化率'!$J$1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99.808713071539444</c:v>
                </c:pt>
                <c:pt idx="2">
                  <c:v>99.660570601809184</c:v>
                </c:pt>
                <c:pt idx="3">
                  <c:v>99.670244509774619</c:v>
                </c:pt>
                <c:pt idx="4">
                  <c:v>99.802524793027771</c:v>
                </c:pt>
                <c:pt idx="5">
                  <c:v>99.786877390319418</c:v>
                </c:pt>
                <c:pt idx="6">
                  <c:v>99.407694084689552</c:v>
                </c:pt>
                <c:pt idx="7">
                  <c:v>99.387963430426268</c:v>
                </c:pt>
                <c:pt idx="8">
                  <c:v>99.597286418714674</c:v>
                </c:pt>
                <c:pt idx="9">
                  <c:v>99.911416796447128</c:v>
                </c:pt>
                <c:pt idx="10">
                  <c:v>99.94049551019711</c:v>
                </c:pt>
                <c:pt idx="11">
                  <c:v>99.651022873981972</c:v>
                </c:pt>
                <c:pt idx="12">
                  <c:v>99.718002932783762</c:v>
                </c:pt>
                <c:pt idx="13">
                  <c:v>99.565503998621239</c:v>
                </c:pt>
                <c:pt idx="14">
                  <c:v>100.05538377355509</c:v>
                </c:pt>
                <c:pt idx="15">
                  <c:v>99.938010616353125</c:v>
                </c:pt>
                <c:pt idx="16">
                  <c:v>100.22709789982815</c:v>
                </c:pt>
                <c:pt idx="17">
                  <c:v>101.63523513697648</c:v>
                </c:pt>
              </c:numCache>
            </c:numRef>
          </c:val>
        </c:ser>
        <c:ser>
          <c:idx val="9"/>
          <c:order val="9"/>
          <c:tx>
            <c:strRef>
              <c:f>'2016.2月を100％とした時の活性変化率'!$K$1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100.44357519635001</c:v>
                </c:pt>
                <c:pt idx="2">
                  <c:v>100.51067385119588</c:v>
                </c:pt>
                <c:pt idx="3">
                  <c:v>100.40892291934264</c:v>
                </c:pt>
                <c:pt idx="4">
                  <c:v>100.65204730006951</c:v>
                </c:pt>
                <c:pt idx="5">
                  <c:v>100.48377835286544</c:v>
                </c:pt>
                <c:pt idx="6">
                  <c:v>100.24714603663031</c:v>
                </c:pt>
                <c:pt idx="7">
                  <c:v>100.59193150025827</c:v>
                </c:pt>
                <c:pt idx="8">
                  <c:v>100.51536864369464</c:v>
                </c:pt>
                <c:pt idx="9">
                  <c:v>100.94393600350845</c:v>
                </c:pt>
                <c:pt idx="10">
                  <c:v>100.41975497501221</c:v>
                </c:pt>
                <c:pt idx="11">
                  <c:v>100.5708619362903</c:v>
                </c:pt>
                <c:pt idx="12">
                  <c:v>100.45642503002104</c:v>
                </c:pt>
                <c:pt idx="13">
                  <c:v>100.69124790930184</c:v>
                </c:pt>
                <c:pt idx="14">
                  <c:v>100.61604912027306</c:v>
                </c:pt>
                <c:pt idx="15">
                  <c:v>100.9154353327592</c:v>
                </c:pt>
                <c:pt idx="16">
                  <c:v>101.05854600413222</c:v>
                </c:pt>
                <c:pt idx="17">
                  <c:v>101.52132104166228</c:v>
                </c:pt>
              </c:numCache>
            </c:numRef>
          </c:val>
        </c:ser>
        <c:ser>
          <c:idx val="10"/>
          <c:order val="10"/>
          <c:tx>
            <c:strRef>
              <c:f>'2016.2月を100％とした時の活性変化率'!$L$1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99.302662993673536</c:v>
                </c:pt>
                <c:pt idx="2">
                  <c:v>99.007434812801051</c:v>
                </c:pt>
                <c:pt idx="3">
                  <c:v>99.223750502015108</c:v>
                </c:pt>
                <c:pt idx="4">
                  <c:v>99.230734577363805</c:v>
                </c:pt>
                <c:pt idx="5">
                  <c:v>98.891740348128536</c:v>
                </c:pt>
                <c:pt idx="6">
                  <c:v>99.12304812876674</c:v>
                </c:pt>
                <c:pt idx="7">
                  <c:v>99.71739441304446</c:v>
                </c:pt>
                <c:pt idx="8">
                  <c:v>99.673832871754215</c:v>
                </c:pt>
                <c:pt idx="9">
                  <c:v>99.529468877124785</c:v>
                </c:pt>
                <c:pt idx="10">
                  <c:v>99.789649613964997</c:v>
                </c:pt>
                <c:pt idx="11">
                  <c:v>99.556435502090665</c:v>
                </c:pt>
                <c:pt idx="12">
                  <c:v>99.059988993289977</c:v>
                </c:pt>
                <c:pt idx="13">
                  <c:v>99.01883653652169</c:v>
                </c:pt>
                <c:pt idx="14">
                  <c:v>99.202926693424104</c:v>
                </c:pt>
                <c:pt idx="15">
                  <c:v>99.870683535408702</c:v>
                </c:pt>
                <c:pt idx="16">
                  <c:v>99.60826082945286</c:v>
                </c:pt>
                <c:pt idx="17">
                  <c:v>100.19964594551102</c:v>
                </c:pt>
              </c:numCache>
            </c:numRef>
          </c:val>
        </c:ser>
        <c:ser>
          <c:idx val="11"/>
          <c:order val="11"/>
          <c:tx>
            <c:strRef>
              <c:f>'2016.2月を100％とした時の活性変化率'!$M$1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101.38244510885851</c:v>
                </c:pt>
                <c:pt idx="2">
                  <c:v>101.40591406914272</c:v>
                </c:pt>
                <c:pt idx="3">
                  <c:v>100.43653004265438</c:v>
                </c:pt>
                <c:pt idx="4">
                  <c:v>100.64566289705594</c:v>
                </c:pt>
                <c:pt idx="5">
                  <c:v>100.47014545584251</c:v>
                </c:pt>
                <c:pt idx="6">
                  <c:v>100.53776694362514</c:v>
                </c:pt>
                <c:pt idx="7">
                  <c:v>100.11711266179258</c:v>
                </c:pt>
                <c:pt idx="8">
                  <c:v>99.714665817480736</c:v>
                </c:pt>
                <c:pt idx="9">
                  <c:v>99.928401262292113</c:v>
                </c:pt>
                <c:pt idx="10">
                  <c:v>100.59386629096363</c:v>
                </c:pt>
                <c:pt idx="11">
                  <c:v>100.23575680780388</c:v>
                </c:pt>
                <c:pt idx="12">
                  <c:v>100.48677412072789</c:v>
                </c:pt>
                <c:pt idx="13">
                  <c:v>99.991038269141029</c:v>
                </c:pt>
                <c:pt idx="14">
                  <c:v>100.59274438516448</c:v>
                </c:pt>
                <c:pt idx="15">
                  <c:v>100.44329587355942</c:v>
                </c:pt>
                <c:pt idx="16">
                  <c:v>101.12826806310919</c:v>
                </c:pt>
                <c:pt idx="17">
                  <c:v>100.71681158532853</c:v>
                </c:pt>
              </c:numCache>
            </c:numRef>
          </c:val>
        </c:ser>
        <c:ser>
          <c:idx val="12"/>
          <c:order val="12"/>
          <c:tx>
            <c:strRef>
              <c:f>'2016.2月を100％とした時の活性変化率'!$N$1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100.12028157552952</c:v>
                </c:pt>
                <c:pt idx="2">
                  <c:v>100.04311145861094</c:v>
                </c:pt>
                <c:pt idx="3">
                  <c:v>99.993518482237477</c:v>
                </c:pt>
                <c:pt idx="4">
                  <c:v>100.28675913854312</c:v>
                </c:pt>
                <c:pt idx="5">
                  <c:v>100.49872284773581</c:v>
                </c:pt>
                <c:pt idx="6">
                  <c:v>100.34664994860705</c:v>
                </c:pt>
                <c:pt idx="7">
                  <c:v>100.65193729835435</c:v>
                </c:pt>
                <c:pt idx="8">
                  <c:v>100.35872084747184</c:v>
                </c:pt>
                <c:pt idx="9">
                  <c:v>100.34813200296372</c:v>
                </c:pt>
                <c:pt idx="10">
                  <c:v>100.33323671502718</c:v>
                </c:pt>
                <c:pt idx="11">
                  <c:v>100.3784837808616</c:v>
                </c:pt>
                <c:pt idx="12">
                  <c:v>100.45244040844679</c:v>
                </c:pt>
                <c:pt idx="13">
                  <c:v>100.40990835413936</c:v>
                </c:pt>
                <c:pt idx="14">
                  <c:v>100.51028019191162</c:v>
                </c:pt>
                <c:pt idx="15">
                  <c:v>100.33803543953552</c:v>
                </c:pt>
                <c:pt idx="16">
                  <c:v>100.53106039213313</c:v>
                </c:pt>
                <c:pt idx="17">
                  <c:v>100.68144231930023</c:v>
                </c:pt>
              </c:numCache>
            </c:numRef>
          </c:val>
        </c:ser>
        <c:ser>
          <c:idx val="13"/>
          <c:order val="13"/>
          <c:tx>
            <c:strRef>
              <c:f>'2016.2月を100％とした時の活性変化率'!$O$1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100.38933777541924</c:v>
                </c:pt>
                <c:pt idx="2">
                  <c:v>100.55917449182556</c:v>
                </c:pt>
                <c:pt idx="3">
                  <c:v>100.53140716229481</c:v>
                </c:pt>
                <c:pt idx="4">
                  <c:v>100.32667209704348</c:v>
                </c:pt>
                <c:pt idx="5">
                  <c:v>100.26201736802356</c:v>
                </c:pt>
                <c:pt idx="6">
                  <c:v>100.57345443137694</c:v>
                </c:pt>
                <c:pt idx="7">
                  <c:v>100.18212128684596</c:v>
                </c:pt>
                <c:pt idx="8">
                  <c:v>99.991792994804612</c:v>
                </c:pt>
                <c:pt idx="9">
                  <c:v>100.14241515646719</c:v>
                </c:pt>
                <c:pt idx="10">
                  <c:v>100.05511279613251</c:v>
                </c:pt>
                <c:pt idx="11">
                  <c:v>100.01004529946928</c:v>
                </c:pt>
                <c:pt idx="12">
                  <c:v>99.979764361276992</c:v>
                </c:pt>
                <c:pt idx="13">
                  <c:v>100.07112209835678</c:v>
                </c:pt>
                <c:pt idx="14">
                  <c:v>99.93668455183554</c:v>
                </c:pt>
                <c:pt idx="15">
                  <c:v>99.825171632092278</c:v>
                </c:pt>
                <c:pt idx="16">
                  <c:v>99.517191444395991</c:v>
                </c:pt>
                <c:pt idx="17">
                  <c:v>99.226434979795357</c:v>
                </c:pt>
              </c:numCache>
            </c:numRef>
          </c:val>
        </c:ser>
        <c:ser>
          <c:idx val="14"/>
          <c:order val="14"/>
          <c:tx>
            <c:strRef>
              <c:f>'2016.2月を100％とした時の活性変化率'!$P$1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100.14464651677186</c:v>
                </c:pt>
                <c:pt idx="2">
                  <c:v>100.56140516141741</c:v>
                </c:pt>
                <c:pt idx="3">
                  <c:v>100.54211233689969</c:v>
                </c:pt>
                <c:pt idx="4">
                  <c:v>100.52152713779637</c:v>
                </c:pt>
                <c:pt idx="5">
                  <c:v>100.39145619298002</c:v>
                </c:pt>
                <c:pt idx="6">
                  <c:v>100.2529744599199</c:v>
                </c:pt>
                <c:pt idx="7">
                  <c:v>100.20436166250586</c:v>
                </c:pt>
                <c:pt idx="8">
                  <c:v>100.34579294598078</c:v>
                </c:pt>
                <c:pt idx="9">
                  <c:v>100.33474413805664</c:v>
                </c:pt>
                <c:pt idx="10">
                  <c:v>100.18784269331347</c:v>
                </c:pt>
                <c:pt idx="11">
                  <c:v>100.1797351485324</c:v>
                </c:pt>
                <c:pt idx="12">
                  <c:v>100.24018887389823</c:v>
                </c:pt>
                <c:pt idx="13">
                  <c:v>100.24527849018719</c:v>
                </c:pt>
                <c:pt idx="14">
                  <c:v>100.85537607292798</c:v>
                </c:pt>
                <c:pt idx="15">
                  <c:v>101.11669582882902</c:v>
                </c:pt>
                <c:pt idx="16">
                  <c:v>101.11914212753727</c:v>
                </c:pt>
                <c:pt idx="17">
                  <c:v>101.28705009698298</c:v>
                </c:pt>
              </c:numCache>
            </c:numRef>
          </c:val>
        </c:ser>
        <c:ser>
          <c:idx val="15"/>
          <c:order val="15"/>
          <c:tx>
            <c:strRef>
              <c:f>'2016.2月を100％とした時の活性変化率'!$Q$1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99.560049227016762</c:v>
                </c:pt>
                <c:pt idx="2">
                  <c:v>99.472542046825268</c:v>
                </c:pt>
                <c:pt idx="3">
                  <c:v>99.761150706103379</c:v>
                </c:pt>
                <c:pt idx="4">
                  <c:v>99.982737289313164</c:v>
                </c:pt>
                <c:pt idx="5">
                  <c:v>99.860249964573015</c:v>
                </c:pt>
                <c:pt idx="6">
                  <c:v>99.755685648509257</c:v>
                </c:pt>
                <c:pt idx="7">
                  <c:v>99.739621622145648</c:v>
                </c:pt>
                <c:pt idx="8">
                  <c:v>99.918341202441397</c:v>
                </c:pt>
                <c:pt idx="9">
                  <c:v>99.690282829293508</c:v>
                </c:pt>
                <c:pt idx="10">
                  <c:v>99.858203233378077</c:v>
                </c:pt>
                <c:pt idx="11">
                  <c:v>99.897836847274917</c:v>
                </c:pt>
                <c:pt idx="12">
                  <c:v>100.10794935980734</c:v>
                </c:pt>
                <c:pt idx="13">
                  <c:v>99.980873430489595</c:v>
                </c:pt>
                <c:pt idx="14">
                  <c:v>100.03510362056221</c:v>
                </c:pt>
                <c:pt idx="15">
                  <c:v>100.0794913543773</c:v>
                </c:pt>
                <c:pt idx="16">
                  <c:v>100.59521945663012</c:v>
                </c:pt>
                <c:pt idx="17">
                  <c:v>100.16680424577464</c:v>
                </c:pt>
              </c:numCache>
            </c:numRef>
          </c:val>
        </c:ser>
        <c:ser>
          <c:idx val="16"/>
          <c:order val="16"/>
          <c:tx>
            <c:strRef>
              <c:f>'2016.2月を100％とした時の活性変化率'!$R$1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100.1168363806047</c:v>
                </c:pt>
                <c:pt idx="2">
                  <c:v>100.43109826972743</c:v>
                </c:pt>
                <c:pt idx="3">
                  <c:v>100.45151439982531</c:v>
                </c:pt>
                <c:pt idx="4">
                  <c:v>100.2331853316126</c:v>
                </c:pt>
                <c:pt idx="5">
                  <c:v>100.23383829486478</c:v>
                </c:pt>
                <c:pt idx="6">
                  <c:v>100.26919211966856</c:v>
                </c:pt>
                <c:pt idx="7">
                  <c:v>99.968935939849004</c:v>
                </c:pt>
                <c:pt idx="8">
                  <c:v>99.922196144059171</c:v>
                </c:pt>
                <c:pt idx="9">
                  <c:v>99.851619475482963</c:v>
                </c:pt>
                <c:pt idx="10">
                  <c:v>100.11074751427238</c:v>
                </c:pt>
                <c:pt idx="11">
                  <c:v>99.79926002718733</c:v>
                </c:pt>
                <c:pt idx="12">
                  <c:v>100.03970478979079</c:v>
                </c:pt>
                <c:pt idx="13">
                  <c:v>99.963242199528153</c:v>
                </c:pt>
                <c:pt idx="14">
                  <c:v>99.434411743624779</c:v>
                </c:pt>
                <c:pt idx="15">
                  <c:v>99.685605820329144</c:v>
                </c:pt>
                <c:pt idx="16">
                  <c:v>99.575738991315816</c:v>
                </c:pt>
                <c:pt idx="17">
                  <c:v>99.514065959492271</c:v>
                </c:pt>
              </c:numCache>
            </c:numRef>
          </c:val>
        </c:ser>
        <c:ser>
          <c:idx val="17"/>
          <c:order val="17"/>
          <c:tx>
            <c:strRef>
              <c:f>'2016.2月を100％とした時の活性変化率'!$S$1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99.403075983076107</c:v>
                </c:pt>
                <c:pt idx="2">
                  <c:v>99.563088159216704</c:v>
                </c:pt>
                <c:pt idx="3">
                  <c:v>99.607645078489099</c:v>
                </c:pt>
                <c:pt idx="4">
                  <c:v>99.440340994420055</c:v>
                </c:pt>
                <c:pt idx="5">
                  <c:v>99.467237232593789</c:v>
                </c:pt>
                <c:pt idx="6">
                  <c:v>99.701327828355076</c:v>
                </c:pt>
                <c:pt idx="7">
                  <c:v>99.454351458594616</c:v>
                </c:pt>
                <c:pt idx="8">
                  <c:v>99.601725797713414</c:v>
                </c:pt>
                <c:pt idx="9">
                  <c:v>99.742294663440248</c:v>
                </c:pt>
                <c:pt idx="10">
                  <c:v>99.586403280627025</c:v>
                </c:pt>
                <c:pt idx="11">
                  <c:v>99.63658288246701</c:v>
                </c:pt>
                <c:pt idx="12">
                  <c:v>99.841402214758901</c:v>
                </c:pt>
                <c:pt idx="13">
                  <c:v>99.491400144423466</c:v>
                </c:pt>
                <c:pt idx="14">
                  <c:v>99.432510296307072</c:v>
                </c:pt>
                <c:pt idx="15">
                  <c:v>99.7570919759833</c:v>
                </c:pt>
                <c:pt idx="16">
                  <c:v>99.575483574924689</c:v>
                </c:pt>
                <c:pt idx="17">
                  <c:v>100.40467201316487</c:v>
                </c:pt>
              </c:numCache>
            </c:numRef>
          </c:val>
        </c:ser>
        <c:ser>
          <c:idx val="18"/>
          <c:order val="18"/>
          <c:tx>
            <c:strRef>
              <c:f>'2016.2月を100％とした時の活性変化率'!$T$1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99.500785186861876</c:v>
                </c:pt>
                <c:pt idx="2">
                  <c:v>99.559899148338786</c:v>
                </c:pt>
                <c:pt idx="3">
                  <c:v>99.751323316617317</c:v>
                </c:pt>
                <c:pt idx="4">
                  <c:v>99.726692289798564</c:v>
                </c:pt>
                <c:pt idx="5">
                  <c:v>99.70963098799443</c:v>
                </c:pt>
                <c:pt idx="6">
                  <c:v>99.734075723258954</c:v>
                </c:pt>
                <c:pt idx="7">
                  <c:v>99.699803311908227</c:v>
                </c:pt>
                <c:pt idx="8">
                  <c:v>99.706326206663576</c:v>
                </c:pt>
                <c:pt idx="9">
                  <c:v>99.708660122831517</c:v>
                </c:pt>
                <c:pt idx="10">
                  <c:v>99.73170490557473</c:v>
                </c:pt>
                <c:pt idx="11">
                  <c:v>99.741420750086746</c:v>
                </c:pt>
                <c:pt idx="12">
                  <c:v>99.633801708397215</c:v>
                </c:pt>
                <c:pt idx="13">
                  <c:v>99.674578079287741</c:v>
                </c:pt>
                <c:pt idx="14">
                  <c:v>99.706292285131028</c:v>
                </c:pt>
                <c:pt idx="15">
                  <c:v>99.652163979643532</c:v>
                </c:pt>
                <c:pt idx="16">
                  <c:v>99.740202913358758</c:v>
                </c:pt>
                <c:pt idx="17">
                  <c:v>100.12188521962027</c:v>
                </c:pt>
              </c:numCache>
            </c:numRef>
          </c:val>
        </c:ser>
        <c:ser>
          <c:idx val="19"/>
          <c:order val="19"/>
          <c:tx>
            <c:strRef>
              <c:f>'2016.2月を100％とした時の活性変化率'!$U$1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99.429314482560599</c:v>
                </c:pt>
                <c:pt idx="2">
                  <c:v>99.486607730495109</c:v>
                </c:pt>
                <c:pt idx="3">
                  <c:v>99.6994899968672</c:v>
                </c:pt>
                <c:pt idx="4">
                  <c:v>99.771912456519033</c:v>
                </c:pt>
                <c:pt idx="5">
                  <c:v>99.793484542562595</c:v>
                </c:pt>
                <c:pt idx="6">
                  <c:v>99.725749134713311</c:v>
                </c:pt>
                <c:pt idx="7">
                  <c:v>99.610982322906324</c:v>
                </c:pt>
                <c:pt idx="8">
                  <c:v>99.72154113866327</c:v>
                </c:pt>
                <c:pt idx="9">
                  <c:v>99.799657099593674</c:v>
                </c:pt>
                <c:pt idx="10">
                  <c:v>99.818669324442652</c:v>
                </c:pt>
                <c:pt idx="11">
                  <c:v>99.794846176320135</c:v>
                </c:pt>
                <c:pt idx="12">
                  <c:v>99.688242242126734</c:v>
                </c:pt>
                <c:pt idx="13">
                  <c:v>99.589821002703644</c:v>
                </c:pt>
                <c:pt idx="14">
                  <c:v>99.708232646330643</c:v>
                </c:pt>
                <c:pt idx="15">
                  <c:v>99.678156548235506</c:v>
                </c:pt>
                <c:pt idx="16">
                  <c:v>99.679074751388157</c:v>
                </c:pt>
                <c:pt idx="17">
                  <c:v>100.05449204595109</c:v>
                </c:pt>
              </c:numCache>
            </c:numRef>
          </c:val>
        </c:ser>
        <c:ser>
          <c:idx val="20"/>
          <c:order val="20"/>
          <c:tx>
            <c:strRef>
              <c:f>'2016.2月を100％とした時の活性変化率'!$V$1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98.951940093030004</c:v>
                </c:pt>
                <c:pt idx="2">
                  <c:v>99.122124619128229</c:v>
                </c:pt>
                <c:pt idx="3">
                  <c:v>98.952359052418032</c:v>
                </c:pt>
                <c:pt idx="4">
                  <c:v>98.759574970404913</c:v>
                </c:pt>
                <c:pt idx="5">
                  <c:v>98.820850227452581</c:v>
                </c:pt>
                <c:pt idx="6">
                  <c:v>98.911495957450796</c:v>
                </c:pt>
                <c:pt idx="7">
                  <c:v>98.791140060097987</c:v>
                </c:pt>
                <c:pt idx="8">
                  <c:v>98.903273579110447</c:v>
                </c:pt>
                <c:pt idx="9">
                  <c:v>98.841353380415015</c:v>
                </c:pt>
                <c:pt idx="10">
                  <c:v>98.801407814424593</c:v>
                </c:pt>
                <c:pt idx="11">
                  <c:v>98.798886353452659</c:v>
                </c:pt>
                <c:pt idx="12">
                  <c:v>98.650264653325195</c:v>
                </c:pt>
                <c:pt idx="13">
                  <c:v>98.875427979160179</c:v>
                </c:pt>
                <c:pt idx="14">
                  <c:v>98.687736817249444</c:v>
                </c:pt>
                <c:pt idx="15">
                  <c:v>98.586226168392656</c:v>
                </c:pt>
                <c:pt idx="16">
                  <c:v>98.537195479122573</c:v>
                </c:pt>
                <c:pt idx="17">
                  <c:v>97.092931720880856</c:v>
                </c:pt>
              </c:numCache>
            </c:numRef>
          </c:val>
        </c:ser>
        <c:ser>
          <c:idx val="21"/>
          <c:order val="21"/>
          <c:tx>
            <c:strRef>
              <c:f>'2016.2月を100％とした時の活性変化率'!$W$1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100.89948319329685</c:v>
                </c:pt>
                <c:pt idx="2">
                  <c:v>101.1378736443686</c:v>
                </c:pt>
                <c:pt idx="3">
                  <c:v>101.27202086612685</c:v>
                </c:pt>
                <c:pt idx="4">
                  <c:v>100.96936526093383</c:v>
                </c:pt>
                <c:pt idx="5">
                  <c:v>101.00286320349043</c:v>
                </c:pt>
                <c:pt idx="6">
                  <c:v>101.17439319169748</c:v>
                </c:pt>
                <c:pt idx="7">
                  <c:v>100.84607461984534</c:v>
                </c:pt>
                <c:pt idx="8">
                  <c:v>101.30110526237097</c:v>
                </c:pt>
                <c:pt idx="9">
                  <c:v>101.51935310172702</c:v>
                </c:pt>
                <c:pt idx="10">
                  <c:v>101.31480563466255</c:v>
                </c:pt>
                <c:pt idx="11">
                  <c:v>101.30348439496495</c:v>
                </c:pt>
                <c:pt idx="12">
                  <c:v>101.27325331548242</c:v>
                </c:pt>
                <c:pt idx="13">
                  <c:v>100.95445778389738</c:v>
                </c:pt>
                <c:pt idx="14">
                  <c:v>101.24878624883343</c:v>
                </c:pt>
                <c:pt idx="15">
                  <c:v>101.47400979441083</c:v>
                </c:pt>
                <c:pt idx="16">
                  <c:v>100.92565350397193</c:v>
                </c:pt>
                <c:pt idx="17">
                  <c:v>101.45938543126299</c:v>
                </c:pt>
              </c:numCache>
            </c:numRef>
          </c:val>
        </c:ser>
        <c:ser>
          <c:idx val="22"/>
          <c:order val="22"/>
          <c:tx>
            <c:strRef>
              <c:f>'2016.2月を100％とした時の活性変化率'!$X$1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99.855470996965835</c:v>
                </c:pt>
                <c:pt idx="2">
                  <c:v>99.235431398088636</c:v>
                </c:pt>
                <c:pt idx="3">
                  <c:v>99.333213453697496</c:v>
                </c:pt>
                <c:pt idx="4">
                  <c:v>99.30315235480704</c:v>
                </c:pt>
                <c:pt idx="5">
                  <c:v>99.21965590567261</c:v>
                </c:pt>
                <c:pt idx="6">
                  <c:v>99.127635662557353</c:v>
                </c:pt>
                <c:pt idx="7">
                  <c:v>99.065727004152109</c:v>
                </c:pt>
                <c:pt idx="8">
                  <c:v>99.665532741366178</c:v>
                </c:pt>
                <c:pt idx="9">
                  <c:v>99.618745660344416</c:v>
                </c:pt>
                <c:pt idx="10">
                  <c:v>99.842473880464524</c:v>
                </c:pt>
                <c:pt idx="11">
                  <c:v>99.805960534634323</c:v>
                </c:pt>
                <c:pt idx="12">
                  <c:v>99.972773040591889</c:v>
                </c:pt>
                <c:pt idx="13">
                  <c:v>99.786111226359552</c:v>
                </c:pt>
                <c:pt idx="14">
                  <c:v>100.26075292324626</c:v>
                </c:pt>
                <c:pt idx="15">
                  <c:v>100.57400897041842</c:v>
                </c:pt>
                <c:pt idx="16">
                  <c:v>100.61936629411615</c:v>
                </c:pt>
                <c:pt idx="17">
                  <c:v>100.74425558611664</c:v>
                </c:pt>
              </c:numCache>
            </c:numRef>
          </c:val>
        </c:ser>
        <c:ser>
          <c:idx val="23"/>
          <c:order val="23"/>
          <c:tx>
            <c:strRef>
              <c:f>'2016.2月を100％とした時の活性変化率'!$Y$1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99.724956905746936</c:v>
                </c:pt>
                <c:pt idx="2">
                  <c:v>99.807218920192341</c:v>
                </c:pt>
                <c:pt idx="3">
                  <c:v>100.09509710574787</c:v>
                </c:pt>
                <c:pt idx="4">
                  <c:v>99.861392138055962</c:v>
                </c:pt>
                <c:pt idx="5">
                  <c:v>99.457421419788389</c:v>
                </c:pt>
                <c:pt idx="6">
                  <c:v>99.514192644108462</c:v>
                </c:pt>
                <c:pt idx="7">
                  <c:v>100.14344860781847</c:v>
                </c:pt>
                <c:pt idx="8">
                  <c:v>99.72810218274779</c:v>
                </c:pt>
                <c:pt idx="9">
                  <c:v>99.804369413554525</c:v>
                </c:pt>
                <c:pt idx="10">
                  <c:v>99.677689792919551</c:v>
                </c:pt>
                <c:pt idx="11">
                  <c:v>99.83765623462935</c:v>
                </c:pt>
                <c:pt idx="12">
                  <c:v>99.72789761825851</c:v>
                </c:pt>
                <c:pt idx="13">
                  <c:v>99.467130406002951</c:v>
                </c:pt>
                <c:pt idx="14">
                  <c:v>99.302587531807248</c:v>
                </c:pt>
                <c:pt idx="15">
                  <c:v>99.582890922273805</c:v>
                </c:pt>
                <c:pt idx="16">
                  <c:v>99.399840754527034</c:v>
                </c:pt>
                <c:pt idx="17">
                  <c:v>98.643557572957874</c:v>
                </c:pt>
              </c:numCache>
            </c:numRef>
          </c:val>
        </c:ser>
        <c:ser>
          <c:idx val="24"/>
          <c:order val="24"/>
          <c:tx>
            <c:strRef>
              <c:f>'2016.2月を100％とした時の活性変化率'!$Z$1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100.4880340525375</c:v>
                </c:pt>
                <c:pt idx="2">
                  <c:v>100.32654393503704</c:v>
                </c:pt>
                <c:pt idx="3">
                  <c:v>100.07856141018219</c:v>
                </c:pt>
                <c:pt idx="4">
                  <c:v>100.03238793922155</c:v>
                </c:pt>
                <c:pt idx="5">
                  <c:v>100.08812514303128</c:v>
                </c:pt>
                <c:pt idx="6">
                  <c:v>100.43628957366408</c:v>
                </c:pt>
                <c:pt idx="7">
                  <c:v>99.933984347646742</c:v>
                </c:pt>
                <c:pt idx="8">
                  <c:v>100.09604221008787</c:v>
                </c:pt>
                <c:pt idx="9">
                  <c:v>100.37375117331757</c:v>
                </c:pt>
                <c:pt idx="10">
                  <c:v>100.20675253736641</c:v>
                </c:pt>
                <c:pt idx="11">
                  <c:v>101.31221650749166</c:v>
                </c:pt>
                <c:pt idx="12">
                  <c:v>101.52519662366277</c:v>
                </c:pt>
                <c:pt idx="13">
                  <c:v>101.39480653534152</c:v>
                </c:pt>
                <c:pt idx="14">
                  <c:v>100.76748679338283</c:v>
                </c:pt>
                <c:pt idx="15">
                  <c:v>101.8053646222492</c:v>
                </c:pt>
                <c:pt idx="16">
                  <c:v>102.35278978736426</c:v>
                </c:pt>
                <c:pt idx="17">
                  <c:v>101.74645206879123</c:v>
                </c:pt>
              </c:numCache>
            </c:numRef>
          </c:val>
        </c:ser>
        <c:ser>
          <c:idx val="25"/>
          <c:order val="25"/>
          <c:tx>
            <c:strRef>
              <c:f>'2016.2月を100％とした時の活性変化率'!$AA$1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100.35827148229191</c:v>
                </c:pt>
                <c:pt idx="2">
                  <c:v>100.22457818849379</c:v>
                </c:pt>
                <c:pt idx="3">
                  <c:v>100.40515586653342</c:v>
                </c:pt>
                <c:pt idx="4">
                  <c:v>100.46044486410281</c:v>
                </c:pt>
                <c:pt idx="5">
                  <c:v>100.96622577295162</c:v>
                </c:pt>
                <c:pt idx="6">
                  <c:v>100.42632758448224</c:v>
                </c:pt>
                <c:pt idx="7">
                  <c:v>100.99891118132224</c:v>
                </c:pt>
                <c:pt idx="8">
                  <c:v>100.98749977091697</c:v>
                </c:pt>
                <c:pt idx="9">
                  <c:v>101.62168930360301</c:v>
                </c:pt>
                <c:pt idx="10">
                  <c:v>101.49600650798152</c:v>
                </c:pt>
                <c:pt idx="11">
                  <c:v>100.26240768087109</c:v>
                </c:pt>
                <c:pt idx="12">
                  <c:v>100.57908903468697</c:v>
                </c:pt>
                <c:pt idx="13">
                  <c:v>101.07154137834922</c:v>
                </c:pt>
                <c:pt idx="14">
                  <c:v>100.94377053709557</c:v>
                </c:pt>
                <c:pt idx="15">
                  <c:v>101.40799574631312</c:v>
                </c:pt>
                <c:pt idx="16">
                  <c:v>101.70685018553043</c:v>
                </c:pt>
                <c:pt idx="17">
                  <c:v>103.31358828641709</c:v>
                </c:pt>
              </c:numCache>
            </c:numRef>
          </c:val>
        </c:ser>
        <c:ser>
          <c:idx val="26"/>
          <c:order val="26"/>
          <c:tx>
            <c:strRef>
              <c:f>'2016.2月を100％とした時の活性変化率'!$AB$1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100.05460023371324</c:v>
                </c:pt>
                <c:pt idx="2">
                  <c:v>100.17870524513464</c:v>
                </c:pt>
                <c:pt idx="3">
                  <c:v>99.897210474954377</c:v>
                </c:pt>
                <c:pt idx="4">
                  <c:v>99.362144537231814</c:v>
                </c:pt>
                <c:pt idx="5">
                  <c:v>100.14809558051124</c:v>
                </c:pt>
                <c:pt idx="6">
                  <c:v>98.719143895129818</c:v>
                </c:pt>
                <c:pt idx="7">
                  <c:v>99.291094424577025</c:v>
                </c:pt>
                <c:pt idx="8">
                  <c:v>99.852234425398137</c:v>
                </c:pt>
                <c:pt idx="9">
                  <c:v>100.00642576501653</c:v>
                </c:pt>
                <c:pt idx="10">
                  <c:v>100.13310993218261</c:v>
                </c:pt>
                <c:pt idx="11">
                  <c:v>99.155234387521247</c:v>
                </c:pt>
                <c:pt idx="12">
                  <c:v>99.179799046300772</c:v>
                </c:pt>
                <c:pt idx="13">
                  <c:v>99.023280136604072</c:v>
                </c:pt>
                <c:pt idx="14">
                  <c:v>99.016378915990757</c:v>
                </c:pt>
                <c:pt idx="15">
                  <c:v>99.744208116245517</c:v>
                </c:pt>
                <c:pt idx="16">
                  <c:v>100.72992913972148</c:v>
                </c:pt>
                <c:pt idx="17">
                  <c:v>103.07462232039755</c:v>
                </c:pt>
              </c:numCache>
            </c:numRef>
          </c:val>
        </c:ser>
        <c:ser>
          <c:idx val="27"/>
          <c:order val="27"/>
          <c:tx>
            <c:strRef>
              <c:f>'2016.2月を100％とした時の活性変化率'!$AC$1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99.921234726106945</c:v>
                </c:pt>
                <c:pt idx="2">
                  <c:v>99.93021370946839</c:v>
                </c:pt>
                <c:pt idx="3">
                  <c:v>99.432095132840175</c:v>
                </c:pt>
                <c:pt idx="4">
                  <c:v>99.421762298154249</c:v>
                </c:pt>
                <c:pt idx="5">
                  <c:v>100.31523496971981</c:v>
                </c:pt>
                <c:pt idx="6">
                  <c:v>100.07164207036242</c:v>
                </c:pt>
                <c:pt idx="7">
                  <c:v>100.06516650454573</c:v>
                </c:pt>
                <c:pt idx="8">
                  <c:v>100.61147107425867</c:v>
                </c:pt>
                <c:pt idx="9">
                  <c:v>100.21141434677602</c:v>
                </c:pt>
                <c:pt idx="10">
                  <c:v>99.352977598493638</c:v>
                </c:pt>
                <c:pt idx="11">
                  <c:v>98.583201283601298</c:v>
                </c:pt>
                <c:pt idx="12">
                  <c:v>98.744627878804849</c:v>
                </c:pt>
                <c:pt idx="13">
                  <c:v>98.394126631074272</c:v>
                </c:pt>
                <c:pt idx="14">
                  <c:v>99.697368469123333</c:v>
                </c:pt>
                <c:pt idx="15">
                  <c:v>99.062689550570383</c:v>
                </c:pt>
                <c:pt idx="16">
                  <c:v>99.608792659213734</c:v>
                </c:pt>
                <c:pt idx="17">
                  <c:v>100.54764901315718</c:v>
                </c:pt>
              </c:numCache>
            </c:numRef>
          </c:val>
        </c:ser>
        <c:ser>
          <c:idx val="28"/>
          <c:order val="28"/>
          <c:tx>
            <c:strRef>
              <c:f>'2016.2月を100％とした時の活性変化率'!$AD$1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99.224879245387626</c:v>
                </c:pt>
                <c:pt idx="2">
                  <c:v>98.428807665204161</c:v>
                </c:pt>
                <c:pt idx="3">
                  <c:v>98.135425536949228</c:v>
                </c:pt>
                <c:pt idx="4">
                  <c:v>99.340922987860921</c:v>
                </c:pt>
                <c:pt idx="5">
                  <c:v>99.000973800334137</c:v>
                </c:pt>
                <c:pt idx="6">
                  <c:v>98.645212175594793</c:v>
                </c:pt>
                <c:pt idx="7">
                  <c:v>98.622822596573641</c:v>
                </c:pt>
                <c:pt idx="8">
                  <c:v>99.950654421190805</c:v>
                </c:pt>
                <c:pt idx="9">
                  <c:v>100.6520939076255</c:v>
                </c:pt>
                <c:pt idx="10">
                  <c:v>100.94645741433494</c:v>
                </c:pt>
                <c:pt idx="11">
                  <c:v>100.55724907570772</c:v>
                </c:pt>
                <c:pt idx="12">
                  <c:v>99.787135531383328</c:v>
                </c:pt>
                <c:pt idx="13">
                  <c:v>99.905796300332142</c:v>
                </c:pt>
                <c:pt idx="14">
                  <c:v>101.35680868832986</c:v>
                </c:pt>
                <c:pt idx="15">
                  <c:v>101.57821475260454</c:v>
                </c:pt>
                <c:pt idx="16">
                  <c:v>100.76455382419863</c:v>
                </c:pt>
                <c:pt idx="17">
                  <c:v>99.878391375612992</c:v>
                </c:pt>
              </c:numCache>
            </c:numRef>
          </c:val>
        </c:ser>
        <c:ser>
          <c:idx val="29"/>
          <c:order val="29"/>
          <c:tx>
            <c:strRef>
              <c:f>'2016.2月を100％とした時の活性変化率'!$AE$1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'2016.2月を100％とした時の活性変化率'!$A$2:$A$19</c:f>
              <c:strCache>
                <c:ptCount val="18"/>
                <c:pt idx="0">
                  <c:v>16.02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17.01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'2016.2月を100％とした時の活性変化率'!$AE$2:$AE$19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99.030805030805041</c:v>
                </c:pt>
                <c:pt idx="2">
                  <c:v>98.87062733729401</c:v>
                </c:pt>
                <c:pt idx="3">
                  <c:v>98.63434863434864</c:v>
                </c:pt>
                <c:pt idx="4">
                  <c:v>98.445499302642176</c:v>
                </c:pt>
                <c:pt idx="5">
                  <c:v>98.818366265425084</c:v>
                </c:pt>
                <c:pt idx="6">
                  <c:v>98.229788229788255</c:v>
                </c:pt>
                <c:pt idx="7">
                  <c:v>97.728174859753807</c:v>
                </c:pt>
                <c:pt idx="8">
                  <c:v>98.669890298461738</c:v>
                </c:pt>
                <c:pt idx="9">
                  <c:v>98.324324324324337</c:v>
                </c:pt>
                <c:pt idx="10">
                  <c:v>97.918306061163221</c:v>
                </c:pt>
                <c:pt idx="11">
                  <c:v>97.754538572185652</c:v>
                </c:pt>
                <c:pt idx="12">
                  <c:v>99.303136218925701</c:v>
                </c:pt>
                <c:pt idx="13">
                  <c:v>99.083778583778596</c:v>
                </c:pt>
                <c:pt idx="14">
                  <c:v>98.132072072072091</c:v>
                </c:pt>
                <c:pt idx="15">
                  <c:v>98.697477477477477</c:v>
                </c:pt>
                <c:pt idx="16">
                  <c:v>98.479197379197402</c:v>
                </c:pt>
                <c:pt idx="17">
                  <c:v>98.241670241670249</c:v>
                </c:pt>
              </c:numCache>
            </c:numRef>
          </c:val>
        </c:ser>
        <c:marker val="1"/>
        <c:axId val="119125120"/>
        <c:axId val="119127040"/>
      </c:lineChart>
      <c:catAx>
        <c:axId val="1191251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9127040"/>
        <c:crosses val="autoZero"/>
        <c:auto val="1"/>
        <c:lblAlgn val="ctr"/>
        <c:lblOffset val="100"/>
        <c:tickLblSkip val="1"/>
        <c:tickMarkSkip val="1"/>
      </c:catAx>
      <c:valAx>
        <c:axId val="119127040"/>
        <c:scaling>
          <c:orientation val="minMax"/>
          <c:max val="106"/>
          <c:min val="9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9125120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278.59259259259261</c:v>
                </c:pt>
                <c:pt idx="2">
                  <c:v>278.62962962962962</c:v>
                </c:pt>
                <c:pt idx="3">
                  <c:v>279</c:v>
                </c:pt>
                <c:pt idx="4">
                  <c:v>278.11111111111109</c:v>
                </c:pt>
                <c:pt idx="5">
                  <c:v>276.4375</c:v>
                </c:pt>
                <c:pt idx="6">
                  <c:v>277</c:v>
                </c:pt>
                <c:pt idx="7">
                  <c:v>277.15625</c:v>
                </c:pt>
                <c:pt idx="8">
                  <c:v>276.375</c:v>
                </c:pt>
                <c:pt idx="9">
                  <c:v>278</c:v>
                </c:pt>
                <c:pt idx="10">
                  <c:v>279.5625</c:v>
                </c:pt>
                <c:pt idx="11">
                  <c:v>279.625</c:v>
                </c:pt>
                <c:pt idx="12">
                  <c:v>278.96875</c:v>
                </c:pt>
                <c:pt idx="13">
                  <c:v>281.25</c:v>
                </c:pt>
                <c:pt idx="14">
                  <c:v>277.625</c:v>
                </c:pt>
                <c:pt idx="15">
                  <c:v>278.09375</c:v>
                </c:pt>
                <c:pt idx="16">
                  <c:v>280.125</c:v>
                </c:pt>
              </c:numCache>
            </c:numRef>
          </c:val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271.88272727272727</c:v>
                </c:pt>
                <c:pt idx="2">
                  <c:v>273.19749999999999</c:v>
                </c:pt>
                <c:pt idx="3">
                  <c:v>271.89166666666665</c:v>
                </c:pt>
                <c:pt idx="4">
                  <c:v>272.16727272727275</c:v>
                </c:pt>
                <c:pt idx="5">
                  <c:v>271.87149999999997</c:v>
                </c:pt>
                <c:pt idx="6">
                  <c:v>271.71409090909088</c:v>
                </c:pt>
                <c:pt idx="7">
                  <c:v>273.72473684210524</c:v>
                </c:pt>
                <c:pt idx="8">
                  <c:v>275.69150000000002</c:v>
                </c:pt>
                <c:pt idx="9">
                  <c:v>275.81899999999996</c:v>
                </c:pt>
                <c:pt idx="10">
                  <c:v>275.62609523809522</c:v>
                </c:pt>
                <c:pt idx="11">
                  <c:v>277.65994999999992</c:v>
                </c:pt>
                <c:pt idx="12">
                  <c:v>276.55415000000005</c:v>
                </c:pt>
                <c:pt idx="13">
                  <c:v>275.66818181818184</c:v>
                </c:pt>
                <c:pt idx="14">
                  <c:v>276.85419999999999</c:v>
                </c:pt>
                <c:pt idx="15">
                  <c:v>278.07</c:v>
                </c:pt>
                <c:pt idx="16">
                  <c:v>277.13409090909084</c:v>
                </c:pt>
                <c:pt idx="17">
                  <c:v>275.77580952380947</c:v>
                </c:pt>
              </c:numCache>
            </c:numRef>
          </c:val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0">
                  <c:v>279.57</c:v>
                </c:pt>
                <c:pt idx="1">
                  <c:v>282.36</c:v>
                </c:pt>
                <c:pt idx="2">
                  <c:v>283.60000000000002</c:v>
                </c:pt>
                <c:pt idx="3">
                  <c:v>282.39</c:v>
                </c:pt>
                <c:pt idx="4">
                  <c:v>282.45</c:v>
                </c:pt>
                <c:pt idx="5">
                  <c:v>278.02</c:v>
                </c:pt>
                <c:pt idx="6">
                  <c:v>279.89</c:v>
                </c:pt>
                <c:pt idx="7">
                  <c:v>279.95</c:v>
                </c:pt>
                <c:pt idx="8">
                  <c:v>280.27</c:v>
                </c:pt>
                <c:pt idx="9">
                  <c:v>282.07</c:v>
                </c:pt>
                <c:pt idx="10">
                  <c:v>281.64</c:v>
                </c:pt>
                <c:pt idx="11">
                  <c:v>282.13</c:v>
                </c:pt>
                <c:pt idx="12">
                  <c:v>282.79000000000002</c:v>
                </c:pt>
                <c:pt idx="13">
                  <c:v>281.86</c:v>
                </c:pt>
              </c:numCache>
            </c:numRef>
          </c:val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274.37</c:v>
                </c:pt>
                <c:pt idx="1">
                  <c:v>274.33</c:v>
                </c:pt>
                <c:pt idx="2">
                  <c:v>276.45999999999998</c:v>
                </c:pt>
                <c:pt idx="3">
                  <c:v>276.89999999999998</c:v>
                </c:pt>
                <c:pt idx="4">
                  <c:v>271.97000000000003</c:v>
                </c:pt>
                <c:pt idx="5">
                  <c:v>270.98</c:v>
                </c:pt>
                <c:pt idx="6">
                  <c:v>270.36</c:v>
                </c:pt>
                <c:pt idx="7">
                  <c:v>271.83</c:v>
                </c:pt>
                <c:pt idx="8">
                  <c:v>273.77</c:v>
                </c:pt>
                <c:pt idx="9">
                  <c:v>274.64</c:v>
                </c:pt>
                <c:pt idx="10">
                  <c:v>273.45999999999998</c:v>
                </c:pt>
                <c:pt idx="11">
                  <c:v>271.22000000000003</c:v>
                </c:pt>
                <c:pt idx="12">
                  <c:v>270.74</c:v>
                </c:pt>
                <c:pt idx="13">
                  <c:v>274.02999999999997</c:v>
                </c:pt>
                <c:pt idx="14">
                  <c:v>277.39</c:v>
                </c:pt>
                <c:pt idx="15">
                  <c:v>277.29000000000002</c:v>
                </c:pt>
                <c:pt idx="16">
                  <c:v>273.64</c:v>
                </c:pt>
              </c:numCache>
            </c:numRef>
          </c:val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277.19310344827585</c:v>
                </c:pt>
                <c:pt idx="2">
                  <c:v>279.6171875</c:v>
                </c:pt>
                <c:pt idx="3">
                  <c:v>278.82033898305082</c:v>
                </c:pt>
                <c:pt idx="4">
                  <c:v>279.4909090909091</c:v>
                </c:pt>
                <c:pt idx="5">
                  <c:v>278.65409840000001</c:v>
                </c:pt>
                <c:pt idx="6">
                  <c:v>282.15692307692319</c:v>
                </c:pt>
                <c:pt idx="7">
                  <c:v>282.24923076923073</c:v>
                </c:pt>
                <c:pt idx="8">
                  <c:v>280.54166666666663</c:v>
                </c:pt>
                <c:pt idx="9">
                  <c:v>279.85666666666663</c:v>
                </c:pt>
                <c:pt idx="10">
                  <c:v>279.82456140350888</c:v>
                </c:pt>
                <c:pt idx="11">
                  <c:v>282.3894736842106</c:v>
                </c:pt>
                <c:pt idx="12">
                  <c:v>280.37</c:v>
                </c:pt>
                <c:pt idx="13">
                  <c:v>280.98030303030293</c:v>
                </c:pt>
                <c:pt idx="14">
                  <c:v>281.16140350877191</c:v>
                </c:pt>
                <c:pt idx="15">
                  <c:v>279.78813559322032</c:v>
                </c:pt>
                <c:pt idx="16">
                  <c:v>279.10526315789463</c:v>
                </c:pt>
              </c:numCache>
            </c:numRef>
          </c:val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0">
                  <c:v>278.3</c:v>
                </c:pt>
                <c:pt idx="1">
                  <c:v>277.30769230769232</c:v>
                </c:pt>
                <c:pt idx="2">
                  <c:v>280.77564102564099</c:v>
                </c:pt>
                <c:pt idx="3">
                  <c:v>280.9375</c:v>
                </c:pt>
                <c:pt idx="4">
                  <c:v>279.82704402515725</c:v>
                </c:pt>
                <c:pt idx="5">
                  <c:v>276.49918699186986</c:v>
                </c:pt>
                <c:pt idx="6">
                  <c:v>276.46491228070181</c:v>
                </c:pt>
                <c:pt idx="7">
                  <c:v>274.94469696969696</c:v>
                </c:pt>
                <c:pt idx="8">
                  <c:v>275.8174603174603</c:v>
                </c:pt>
                <c:pt idx="9">
                  <c:v>277.08695652173913</c:v>
                </c:pt>
                <c:pt idx="10">
                  <c:v>276.22727272727275</c:v>
                </c:pt>
                <c:pt idx="11">
                  <c:v>276.52222222222224</c:v>
                </c:pt>
                <c:pt idx="12">
                  <c:v>278.57142857142856</c:v>
                </c:pt>
                <c:pt idx="13">
                  <c:v>277.76785714285717</c:v>
                </c:pt>
                <c:pt idx="14">
                  <c:v>276.59848484848493</c:v>
                </c:pt>
                <c:pt idx="15">
                  <c:v>277</c:v>
                </c:pt>
              </c:numCache>
            </c:numRef>
          </c:val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279.3</c:v>
                </c:pt>
                <c:pt idx="2">
                  <c:v>278.2</c:v>
                </c:pt>
                <c:pt idx="3">
                  <c:v>277.8</c:v>
                </c:pt>
                <c:pt idx="4">
                  <c:v>275.39999999999998</c:v>
                </c:pt>
                <c:pt idx="5">
                  <c:v>275.39999999999998</c:v>
                </c:pt>
                <c:pt idx="6">
                  <c:v>274.89999999999998</c:v>
                </c:pt>
                <c:pt idx="7">
                  <c:v>275</c:v>
                </c:pt>
                <c:pt idx="8">
                  <c:v>275.3</c:v>
                </c:pt>
                <c:pt idx="9">
                  <c:v>276</c:v>
                </c:pt>
                <c:pt idx="10">
                  <c:v>274.7</c:v>
                </c:pt>
                <c:pt idx="11">
                  <c:v>273.89999999999998</c:v>
                </c:pt>
                <c:pt idx="12">
                  <c:v>274.7</c:v>
                </c:pt>
                <c:pt idx="13">
                  <c:v>274.7</c:v>
                </c:pt>
                <c:pt idx="14">
                  <c:v>273.8</c:v>
                </c:pt>
                <c:pt idx="15">
                  <c:v>274.60000000000002</c:v>
                </c:pt>
                <c:pt idx="16">
                  <c:v>275.5</c:v>
                </c:pt>
                <c:pt idx="17">
                  <c:v>275.89999999999998</c:v>
                </c:pt>
              </c:numCache>
            </c:numRef>
          </c:val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0">
                  <c:v>277.38900000000001</c:v>
                </c:pt>
                <c:pt idx="1">
                  <c:v>277.52999999999997</c:v>
                </c:pt>
                <c:pt idx="2">
                  <c:v>279.113</c:v>
                </c:pt>
                <c:pt idx="3">
                  <c:v>280.85899999999998</c:v>
                </c:pt>
                <c:pt idx="4">
                  <c:v>281.79500000000002</c:v>
                </c:pt>
                <c:pt idx="5">
                  <c:v>280.80200000000002</c:v>
                </c:pt>
                <c:pt idx="6">
                  <c:v>279.86900000000003</c:v>
                </c:pt>
                <c:pt idx="7">
                  <c:v>280.14299999999997</c:v>
                </c:pt>
                <c:pt idx="8">
                  <c:v>277.95100000000002</c:v>
                </c:pt>
                <c:pt idx="9">
                  <c:v>278.06700000000001</c:v>
                </c:pt>
                <c:pt idx="10">
                  <c:v>276.34100000000001</c:v>
                </c:pt>
                <c:pt idx="11">
                  <c:v>275.97500000000002</c:v>
                </c:pt>
                <c:pt idx="12">
                  <c:v>275.44900000000001</c:v>
                </c:pt>
                <c:pt idx="13">
                  <c:v>274.952</c:v>
                </c:pt>
                <c:pt idx="14">
                  <c:v>274.95100000000002</c:v>
                </c:pt>
                <c:pt idx="15">
                  <c:v>275.48200000000003</c:v>
                </c:pt>
                <c:pt idx="16">
                  <c:v>275.04599999999999</c:v>
                </c:pt>
                <c:pt idx="17">
                  <c:v>275.62</c:v>
                </c:pt>
              </c:numCache>
            </c:numRef>
          </c:val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1">
                  <c:v>278.70999999999998</c:v>
                </c:pt>
                <c:pt idx="2">
                  <c:v>278.33</c:v>
                </c:pt>
                <c:pt idx="3">
                  <c:v>279.27</c:v>
                </c:pt>
                <c:pt idx="4">
                  <c:v>278.85000000000002</c:v>
                </c:pt>
                <c:pt idx="5">
                  <c:v>277.08999999999997</c:v>
                </c:pt>
                <c:pt idx="6">
                  <c:v>276.62</c:v>
                </c:pt>
                <c:pt idx="7">
                  <c:v>277.2</c:v>
                </c:pt>
                <c:pt idx="8">
                  <c:v>277.37</c:v>
                </c:pt>
                <c:pt idx="9">
                  <c:v>278.33</c:v>
                </c:pt>
                <c:pt idx="10">
                  <c:v>278.04000000000002</c:v>
                </c:pt>
                <c:pt idx="11">
                  <c:v>278.42</c:v>
                </c:pt>
                <c:pt idx="12">
                  <c:v>277.85000000000002</c:v>
                </c:pt>
                <c:pt idx="13">
                  <c:v>275.20999999999998</c:v>
                </c:pt>
                <c:pt idx="14">
                  <c:v>273.8</c:v>
                </c:pt>
                <c:pt idx="15">
                  <c:v>274.64</c:v>
                </c:pt>
                <c:pt idx="16">
                  <c:v>276.37</c:v>
                </c:pt>
              </c:numCache>
            </c:numRef>
          </c:val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277.18518518518516</c:v>
                </c:pt>
                <c:pt idx="2">
                  <c:v>274.05</c:v>
                </c:pt>
                <c:pt idx="3">
                  <c:v>275.2</c:v>
                </c:pt>
                <c:pt idx="4">
                  <c:v>275.8095238095238</c:v>
                </c:pt>
                <c:pt idx="5">
                  <c:v>277.06666666666666</c:v>
                </c:pt>
                <c:pt idx="6">
                  <c:v>277.27272727272725</c:v>
                </c:pt>
                <c:pt idx="7">
                  <c:v>276.25</c:v>
                </c:pt>
                <c:pt idx="8">
                  <c:v>274.5625</c:v>
                </c:pt>
                <c:pt idx="9">
                  <c:v>277.63157894736844</c:v>
                </c:pt>
                <c:pt idx="10">
                  <c:v>275.3125</c:v>
                </c:pt>
                <c:pt idx="11">
                  <c:v>280.29411764705884</c:v>
                </c:pt>
                <c:pt idx="12">
                  <c:v>275.41176470588238</c:v>
                </c:pt>
                <c:pt idx="13">
                  <c:v>282.83333333333331</c:v>
                </c:pt>
              </c:numCache>
            </c:numRef>
          </c:val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</c:numCache>
            </c:numRef>
          </c:val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277.40724999999998</c:v>
                </c:pt>
                <c:pt idx="1">
                  <c:v>277.43913008064732</c:v>
                </c:pt>
                <c:pt idx="2">
                  <c:v>278.19729581552707</c:v>
                </c:pt>
                <c:pt idx="3">
                  <c:v>278.30685056497174</c:v>
                </c:pt>
                <c:pt idx="4">
                  <c:v>277.58708607639744</c:v>
                </c:pt>
                <c:pt idx="5">
                  <c:v>276.28209520585369</c:v>
                </c:pt>
                <c:pt idx="6">
                  <c:v>276.62476535394433</c:v>
                </c:pt>
                <c:pt idx="7">
                  <c:v>276.84479145810326</c:v>
                </c:pt>
                <c:pt idx="8">
                  <c:v>276.76491269841262</c:v>
                </c:pt>
                <c:pt idx="9">
                  <c:v>277.75012021357736</c:v>
                </c:pt>
                <c:pt idx="10">
                  <c:v>277.07339293688767</c:v>
                </c:pt>
                <c:pt idx="11">
                  <c:v>277.8135763553492</c:v>
                </c:pt>
                <c:pt idx="12">
                  <c:v>277.14050932773108</c:v>
                </c:pt>
                <c:pt idx="13">
                  <c:v>277.92516753246753</c:v>
                </c:pt>
                <c:pt idx="14">
                  <c:v>276.52251104465711</c:v>
                </c:pt>
                <c:pt idx="15">
                  <c:v>276.87048569915248</c:v>
                </c:pt>
                <c:pt idx="16">
                  <c:v>276.70290772385505</c:v>
                </c:pt>
                <c:pt idx="17">
                  <c:v>275.7652698412698</c:v>
                </c:pt>
              </c:numCache>
            </c:numRef>
          </c:val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5.1999999999999886</c:v>
                </c:pt>
                <c:pt idx="1">
                  <c:v>10.477272727272748</c:v>
                </c:pt>
                <c:pt idx="2">
                  <c:v>10.402500000000032</c:v>
                </c:pt>
                <c:pt idx="3">
                  <c:v>10.498333333333335</c:v>
                </c:pt>
                <c:pt idx="4">
                  <c:v>10.479999999999961</c:v>
                </c:pt>
                <c:pt idx="5">
                  <c:v>9.8220000000000027</c:v>
                </c:pt>
                <c:pt idx="6">
                  <c:v>11.796923076923179</c:v>
                </c:pt>
                <c:pt idx="7">
                  <c:v>10.419230769230751</c:v>
                </c:pt>
                <c:pt idx="8">
                  <c:v>6.771666666666647</c:v>
                </c:pt>
                <c:pt idx="9">
                  <c:v>7.4300000000000068</c:v>
                </c:pt>
                <c:pt idx="10">
                  <c:v>8.1800000000000068</c:v>
                </c:pt>
                <c:pt idx="11">
                  <c:v>11.169473684210573</c:v>
                </c:pt>
                <c:pt idx="12">
                  <c:v>12.050000000000011</c:v>
                </c:pt>
                <c:pt idx="13">
                  <c:v>8.8033333333333417</c:v>
                </c:pt>
                <c:pt idx="14">
                  <c:v>7.3614035087719003</c:v>
                </c:pt>
                <c:pt idx="15">
                  <c:v>5.188135593220295</c:v>
                </c:pt>
                <c:pt idx="16">
                  <c:v>6.4850000000000136</c:v>
                </c:pt>
                <c:pt idx="17">
                  <c:v>0.27999999999997272</c:v>
                </c:pt>
              </c:numCache>
            </c:numRef>
          </c:val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266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266</c:v>
                </c:pt>
                <c:pt idx="10">
                  <c:v>266</c:v>
                </c:pt>
                <c:pt idx="11">
                  <c:v>266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266</c:v>
                </c:pt>
                <c:pt idx="16">
                  <c:v>266</c:v>
                </c:pt>
                <c:pt idx="17">
                  <c:v>266</c:v>
                </c:pt>
              </c:numCache>
            </c:numRef>
          </c:val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294</c:v>
                </c:pt>
                <c:pt idx="1">
                  <c:v>294</c:v>
                </c:pt>
                <c:pt idx="2">
                  <c:v>294</c:v>
                </c:pt>
                <c:pt idx="3">
                  <c:v>294</c:v>
                </c:pt>
                <c:pt idx="4">
                  <c:v>294</c:v>
                </c:pt>
                <c:pt idx="5">
                  <c:v>294</c:v>
                </c:pt>
                <c:pt idx="6">
                  <c:v>294</c:v>
                </c:pt>
                <c:pt idx="7">
                  <c:v>294</c:v>
                </c:pt>
                <c:pt idx="8">
                  <c:v>294</c:v>
                </c:pt>
                <c:pt idx="9">
                  <c:v>294</c:v>
                </c:pt>
                <c:pt idx="10">
                  <c:v>294</c:v>
                </c:pt>
                <c:pt idx="11">
                  <c:v>294</c:v>
                </c:pt>
                <c:pt idx="12">
                  <c:v>294</c:v>
                </c:pt>
                <c:pt idx="13">
                  <c:v>294</c:v>
                </c:pt>
                <c:pt idx="14">
                  <c:v>294</c:v>
                </c:pt>
                <c:pt idx="15">
                  <c:v>294</c:v>
                </c:pt>
                <c:pt idx="16">
                  <c:v>294</c:v>
                </c:pt>
                <c:pt idx="17">
                  <c:v>294</c:v>
                </c:pt>
              </c:numCache>
            </c:numRef>
          </c:val>
        </c:ser>
        <c:marker val="1"/>
        <c:axId val="119411456"/>
        <c:axId val="119413376"/>
      </c:lineChart>
      <c:catAx>
        <c:axId val="1194114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9413376"/>
        <c:crosses val="autoZero"/>
        <c:lblAlgn val="ctr"/>
        <c:lblOffset val="100"/>
        <c:tickLblSkip val="1"/>
        <c:tickMarkSkip val="1"/>
      </c:catAx>
      <c:valAx>
        <c:axId val="119413376"/>
        <c:scaling>
          <c:orientation val="minMax"/>
          <c:max val="308"/>
          <c:min val="25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19411456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299</c:v>
                </c:pt>
                <c:pt idx="2">
                  <c:v>298.14814814814815</c:v>
                </c:pt>
                <c:pt idx="3">
                  <c:v>303.33333333333331</c:v>
                </c:pt>
                <c:pt idx="4">
                  <c:v>299.92592592592592</c:v>
                </c:pt>
                <c:pt idx="5">
                  <c:v>296.8125</c:v>
                </c:pt>
                <c:pt idx="6">
                  <c:v>298.09375</c:v>
                </c:pt>
                <c:pt idx="7">
                  <c:v>295.78125</c:v>
                </c:pt>
                <c:pt idx="8">
                  <c:v>295.875</c:v>
                </c:pt>
                <c:pt idx="9">
                  <c:v>296</c:v>
                </c:pt>
                <c:pt idx="10">
                  <c:v>301.6875</c:v>
                </c:pt>
                <c:pt idx="11">
                  <c:v>300.8125</c:v>
                </c:pt>
                <c:pt idx="12">
                  <c:v>298.8125</c:v>
                </c:pt>
                <c:pt idx="13">
                  <c:v>298.59375</c:v>
                </c:pt>
                <c:pt idx="14">
                  <c:v>296.65625</c:v>
                </c:pt>
                <c:pt idx="15">
                  <c:v>296.65625</c:v>
                </c:pt>
                <c:pt idx="16">
                  <c:v>297.28125</c:v>
                </c:pt>
              </c:numCache>
            </c:numRef>
          </c:val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289.32499999999999</c:v>
                </c:pt>
                <c:pt idx="2">
                  <c:v>290.01049999999998</c:v>
                </c:pt>
                <c:pt idx="3">
                  <c:v>291.29722222222222</c:v>
                </c:pt>
                <c:pt idx="4">
                  <c:v>292.5872727272727</c:v>
                </c:pt>
                <c:pt idx="5">
                  <c:v>291.12050000000005</c:v>
                </c:pt>
                <c:pt idx="6">
                  <c:v>291.03681818181809</c:v>
                </c:pt>
                <c:pt idx="7">
                  <c:v>294.18315789473689</c:v>
                </c:pt>
                <c:pt idx="8">
                  <c:v>292.57400000000001</c:v>
                </c:pt>
                <c:pt idx="9">
                  <c:v>293.42099999999999</c:v>
                </c:pt>
                <c:pt idx="10">
                  <c:v>293.62209523809531</c:v>
                </c:pt>
                <c:pt idx="11">
                  <c:v>293.23079999999993</c:v>
                </c:pt>
                <c:pt idx="12">
                  <c:v>291.55500000000001</c:v>
                </c:pt>
                <c:pt idx="13">
                  <c:v>293.20681818181816</c:v>
                </c:pt>
                <c:pt idx="14">
                  <c:v>293.42165</c:v>
                </c:pt>
                <c:pt idx="15">
                  <c:v>292.5675</c:v>
                </c:pt>
                <c:pt idx="16">
                  <c:v>293.03636363636366</c:v>
                </c:pt>
                <c:pt idx="17">
                  <c:v>293.27861904761909</c:v>
                </c:pt>
              </c:numCache>
            </c:numRef>
          </c:val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0">
                  <c:v>298.75</c:v>
                </c:pt>
                <c:pt idx="1">
                  <c:v>300.02</c:v>
                </c:pt>
                <c:pt idx="2">
                  <c:v>297</c:v>
                </c:pt>
                <c:pt idx="3">
                  <c:v>295.66000000000003</c:v>
                </c:pt>
                <c:pt idx="4">
                  <c:v>295.61</c:v>
                </c:pt>
                <c:pt idx="5">
                  <c:v>292.48</c:v>
                </c:pt>
                <c:pt idx="6">
                  <c:v>292.25</c:v>
                </c:pt>
                <c:pt idx="7">
                  <c:v>295.18</c:v>
                </c:pt>
                <c:pt idx="8">
                  <c:v>296.66000000000003</c:v>
                </c:pt>
                <c:pt idx="9">
                  <c:v>298.75</c:v>
                </c:pt>
                <c:pt idx="10">
                  <c:v>298.98</c:v>
                </c:pt>
                <c:pt idx="11">
                  <c:v>298.66000000000003</c:v>
                </c:pt>
                <c:pt idx="12">
                  <c:v>300.14999999999998</c:v>
                </c:pt>
                <c:pt idx="13">
                  <c:v>298.86</c:v>
                </c:pt>
              </c:numCache>
            </c:numRef>
          </c:val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291.77</c:v>
                </c:pt>
                <c:pt idx="1">
                  <c:v>292.87</c:v>
                </c:pt>
                <c:pt idx="2">
                  <c:v>292.86</c:v>
                </c:pt>
                <c:pt idx="3">
                  <c:v>292.99</c:v>
                </c:pt>
                <c:pt idx="4">
                  <c:v>299.72000000000003</c:v>
                </c:pt>
                <c:pt idx="5">
                  <c:v>297.86</c:v>
                </c:pt>
                <c:pt idx="6">
                  <c:v>300.89999999999998</c:v>
                </c:pt>
                <c:pt idx="7">
                  <c:v>302.35000000000002</c:v>
                </c:pt>
                <c:pt idx="8">
                  <c:v>296.66000000000003</c:v>
                </c:pt>
                <c:pt idx="9">
                  <c:v>295.19</c:v>
                </c:pt>
                <c:pt idx="10">
                  <c:v>297.24</c:v>
                </c:pt>
                <c:pt idx="11">
                  <c:v>295.33</c:v>
                </c:pt>
                <c:pt idx="12">
                  <c:v>293.95999999999998</c:v>
                </c:pt>
                <c:pt idx="13">
                  <c:v>294.56</c:v>
                </c:pt>
                <c:pt idx="14">
                  <c:v>295.41000000000003</c:v>
                </c:pt>
                <c:pt idx="15">
                  <c:v>295.51</c:v>
                </c:pt>
                <c:pt idx="16">
                  <c:v>295.2</c:v>
                </c:pt>
              </c:numCache>
            </c:numRef>
          </c:val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295.6206896551725</c:v>
                </c:pt>
                <c:pt idx="2">
                  <c:v>295.69375000000002</c:v>
                </c:pt>
                <c:pt idx="3">
                  <c:v>294.01864406779657</c:v>
                </c:pt>
                <c:pt idx="4">
                  <c:v>293.91363636363627</c:v>
                </c:pt>
                <c:pt idx="5">
                  <c:v>299.51147539999999</c:v>
                </c:pt>
                <c:pt idx="6">
                  <c:v>299.75692307692304</c:v>
                </c:pt>
                <c:pt idx="7">
                  <c:v>296.74769230769232</c:v>
                </c:pt>
                <c:pt idx="8">
                  <c:v>295.52333333333331</c:v>
                </c:pt>
                <c:pt idx="9">
                  <c:v>295.14333333333337</c:v>
                </c:pt>
                <c:pt idx="10">
                  <c:v>300.54912280701757</c:v>
                </c:pt>
                <c:pt idx="11">
                  <c:v>300.30172413793099</c:v>
                </c:pt>
                <c:pt idx="12">
                  <c:v>304.18275862068975</c:v>
                </c:pt>
                <c:pt idx="13">
                  <c:v>302.76666666666671</c:v>
                </c:pt>
                <c:pt idx="14">
                  <c:v>302.23333333333323</c:v>
                </c:pt>
                <c:pt idx="15">
                  <c:v>294.51</c:v>
                </c:pt>
                <c:pt idx="16">
                  <c:v>293.72105263157897</c:v>
                </c:pt>
              </c:numCache>
            </c:numRef>
          </c:val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296.27777777777777</c:v>
                </c:pt>
                <c:pt idx="1">
                  <c:v>295.84615384615387</c:v>
                </c:pt>
                <c:pt idx="2">
                  <c:v>296.57051282051282</c:v>
                </c:pt>
                <c:pt idx="3">
                  <c:v>295.54797979797974</c:v>
                </c:pt>
                <c:pt idx="4">
                  <c:v>295.4848484848485</c:v>
                </c:pt>
                <c:pt idx="5">
                  <c:v>296.85416666666663</c:v>
                </c:pt>
                <c:pt idx="6">
                  <c:v>296.20175438596488</c:v>
                </c:pt>
                <c:pt idx="7">
                  <c:v>296.05303030303031</c:v>
                </c:pt>
                <c:pt idx="8">
                  <c:v>298.49999999999994</c:v>
                </c:pt>
                <c:pt idx="9">
                  <c:v>301.18840579710144</c:v>
                </c:pt>
                <c:pt idx="10">
                  <c:v>300.65909090909093</c:v>
                </c:pt>
                <c:pt idx="11">
                  <c:v>302.97777777777782</c:v>
                </c:pt>
                <c:pt idx="12">
                  <c:v>301.88095238095235</c:v>
                </c:pt>
                <c:pt idx="13">
                  <c:v>301.61309523809513</c:v>
                </c:pt>
                <c:pt idx="14">
                  <c:v>299.89130434782606</c:v>
                </c:pt>
                <c:pt idx="15">
                  <c:v>298.14285714285717</c:v>
                </c:pt>
              </c:numCache>
            </c:numRef>
          </c:val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291.8</c:v>
                </c:pt>
                <c:pt idx="2">
                  <c:v>291.60000000000002</c:v>
                </c:pt>
                <c:pt idx="3">
                  <c:v>293</c:v>
                </c:pt>
                <c:pt idx="4">
                  <c:v>294.2</c:v>
                </c:pt>
                <c:pt idx="5">
                  <c:v>295.10000000000002</c:v>
                </c:pt>
                <c:pt idx="6">
                  <c:v>295.8</c:v>
                </c:pt>
                <c:pt idx="7">
                  <c:v>296.39999999999998</c:v>
                </c:pt>
                <c:pt idx="8">
                  <c:v>297.60000000000002</c:v>
                </c:pt>
                <c:pt idx="9">
                  <c:v>296.8</c:v>
                </c:pt>
                <c:pt idx="10">
                  <c:v>295.39999999999998</c:v>
                </c:pt>
                <c:pt idx="11">
                  <c:v>295.8</c:v>
                </c:pt>
                <c:pt idx="12">
                  <c:v>292.2</c:v>
                </c:pt>
                <c:pt idx="13">
                  <c:v>292.39999999999998</c:v>
                </c:pt>
                <c:pt idx="14">
                  <c:v>292.3</c:v>
                </c:pt>
                <c:pt idx="15">
                  <c:v>294.3</c:v>
                </c:pt>
                <c:pt idx="16">
                  <c:v>293.89999999999998</c:v>
                </c:pt>
                <c:pt idx="17">
                  <c:v>293</c:v>
                </c:pt>
              </c:numCache>
            </c:numRef>
          </c:val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0">
                  <c:v>301.91699999999997</c:v>
                </c:pt>
                <c:pt idx="1">
                  <c:v>297.48200000000003</c:v>
                </c:pt>
                <c:pt idx="2">
                  <c:v>293.64999999999998</c:v>
                </c:pt>
                <c:pt idx="3">
                  <c:v>294.41199999999998</c:v>
                </c:pt>
                <c:pt idx="4">
                  <c:v>297.93200000000002</c:v>
                </c:pt>
                <c:pt idx="5">
                  <c:v>297.709</c:v>
                </c:pt>
                <c:pt idx="6">
                  <c:v>297.91699999999997</c:v>
                </c:pt>
                <c:pt idx="7">
                  <c:v>297.952</c:v>
                </c:pt>
                <c:pt idx="8">
                  <c:v>293.66699999999997</c:v>
                </c:pt>
                <c:pt idx="9">
                  <c:v>291.31599999999997</c:v>
                </c:pt>
                <c:pt idx="10">
                  <c:v>291.22399999999999</c:v>
                </c:pt>
                <c:pt idx="11">
                  <c:v>290.90199999999999</c:v>
                </c:pt>
                <c:pt idx="12">
                  <c:v>292.32100000000003</c:v>
                </c:pt>
                <c:pt idx="13">
                  <c:v>289.64800000000002</c:v>
                </c:pt>
                <c:pt idx="14">
                  <c:v>289.85500000000002</c:v>
                </c:pt>
                <c:pt idx="15">
                  <c:v>294.81700000000001</c:v>
                </c:pt>
                <c:pt idx="16">
                  <c:v>291.75799999999998</c:v>
                </c:pt>
                <c:pt idx="17">
                  <c:v>291.08600000000001</c:v>
                </c:pt>
              </c:numCache>
            </c:numRef>
          </c:val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1">
                  <c:v>297.38</c:v>
                </c:pt>
                <c:pt idx="2">
                  <c:v>298.52</c:v>
                </c:pt>
                <c:pt idx="3">
                  <c:v>300.12</c:v>
                </c:pt>
                <c:pt idx="4">
                  <c:v>299.06</c:v>
                </c:pt>
                <c:pt idx="5">
                  <c:v>298.19</c:v>
                </c:pt>
                <c:pt idx="6">
                  <c:v>296.56</c:v>
                </c:pt>
                <c:pt idx="7">
                  <c:v>302.33</c:v>
                </c:pt>
                <c:pt idx="8">
                  <c:v>296.79000000000002</c:v>
                </c:pt>
                <c:pt idx="9">
                  <c:v>300.31</c:v>
                </c:pt>
                <c:pt idx="10">
                  <c:v>299.83</c:v>
                </c:pt>
                <c:pt idx="11">
                  <c:v>299.11</c:v>
                </c:pt>
                <c:pt idx="12">
                  <c:v>296.64999999999998</c:v>
                </c:pt>
                <c:pt idx="13">
                  <c:v>298.94</c:v>
                </c:pt>
                <c:pt idx="14">
                  <c:v>303.20999999999998</c:v>
                </c:pt>
                <c:pt idx="15">
                  <c:v>303.56</c:v>
                </c:pt>
                <c:pt idx="16">
                  <c:v>303.91000000000003</c:v>
                </c:pt>
              </c:numCache>
            </c:numRef>
          </c:val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299.80769230769232</c:v>
                </c:pt>
                <c:pt idx="2">
                  <c:v>297.3</c:v>
                </c:pt>
                <c:pt idx="3">
                  <c:v>297.89999999999998</c:v>
                </c:pt>
                <c:pt idx="4">
                  <c:v>297.90476190476193</c:v>
                </c:pt>
                <c:pt idx="5">
                  <c:v>298.05882352941177</c:v>
                </c:pt>
                <c:pt idx="6">
                  <c:v>295.36363636363637</c:v>
                </c:pt>
                <c:pt idx="7">
                  <c:v>296.59090909090907</c:v>
                </c:pt>
                <c:pt idx="8">
                  <c:v>299.83333333333331</c:v>
                </c:pt>
                <c:pt idx="9">
                  <c:v>296.35000000000002</c:v>
                </c:pt>
                <c:pt idx="10">
                  <c:v>299.06666666666666</c:v>
                </c:pt>
                <c:pt idx="11">
                  <c:v>295.52941176470586</c:v>
                </c:pt>
                <c:pt idx="12">
                  <c:v>294.89473684210526</c:v>
                </c:pt>
                <c:pt idx="13">
                  <c:v>303.89999999999998</c:v>
                </c:pt>
              </c:numCache>
            </c:numRef>
          </c:val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295</c:v>
                </c:pt>
                <c:pt idx="1">
                  <c:v>295</c:v>
                </c:pt>
                <c:pt idx="2">
                  <c:v>295</c:v>
                </c:pt>
                <c:pt idx="3">
                  <c:v>295</c:v>
                </c:pt>
                <c:pt idx="4">
                  <c:v>295</c:v>
                </c:pt>
                <c:pt idx="5">
                  <c:v>295</c:v>
                </c:pt>
                <c:pt idx="6">
                  <c:v>295</c:v>
                </c:pt>
                <c:pt idx="7">
                  <c:v>295</c:v>
                </c:pt>
                <c:pt idx="8">
                  <c:v>295</c:v>
                </c:pt>
                <c:pt idx="9">
                  <c:v>295</c:v>
                </c:pt>
                <c:pt idx="10">
                  <c:v>295</c:v>
                </c:pt>
                <c:pt idx="11">
                  <c:v>295</c:v>
                </c:pt>
                <c:pt idx="12">
                  <c:v>295</c:v>
                </c:pt>
                <c:pt idx="13">
                  <c:v>295</c:v>
                </c:pt>
                <c:pt idx="14">
                  <c:v>295</c:v>
                </c:pt>
                <c:pt idx="15">
                  <c:v>295</c:v>
                </c:pt>
                <c:pt idx="16">
                  <c:v>295</c:v>
                </c:pt>
                <c:pt idx="17">
                  <c:v>295</c:v>
                </c:pt>
              </c:numCache>
            </c:numRef>
          </c:val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297.17869444444443</c:v>
                </c:pt>
                <c:pt idx="1">
                  <c:v>295.91515358090192</c:v>
                </c:pt>
                <c:pt idx="2">
                  <c:v>295.13529109686613</c:v>
                </c:pt>
                <c:pt idx="3">
                  <c:v>295.82791794213318</c:v>
                </c:pt>
                <c:pt idx="4">
                  <c:v>296.63384454064453</c:v>
                </c:pt>
                <c:pt idx="5">
                  <c:v>296.36964655960782</c:v>
                </c:pt>
                <c:pt idx="6">
                  <c:v>296.38798820083423</c:v>
                </c:pt>
                <c:pt idx="7">
                  <c:v>297.35680395963681</c:v>
                </c:pt>
                <c:pt idx="8">
                  <c:v>296.36826666666673</c:v>
                </c:pt>
                <c:pt idx="9">
                  <c:v>296.44687391304348</c:v>
                </c:pt>
                <c:pt idx="10">
                  <c:v>297.82584756208701</c:v>
                </c:pt>
                <c:pt idx="11">
                  <c:v>297.26542136804147</c:v>
                </c:pt>
                <c:pt idx="12">
                  <c:v>296.66069478437475</c:v>
                </c:pt>
                <c:pt idx="13">
                  <c:v>297.44883300865803</c:v>
                </c:pt>
                <c:pt idx="14">
                  <c:v>296.62219221014493</c:v>
                </c:pt>
                <c:pt idx="15">
                  <c:v>296.25795089285714</c:v>
                </c:pt>
                <c:pt idx="16">
                  <c:v>295.54380946684893</c:v>
                </c:pt>
                <c:pt idx="17">
                  <c:v>292.45487301587303</c:v>
                </c:pt>
              </c:numCache>
            </c:numRef>
          </c:val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10.146999999999991</c:v>
                </c:pt>
                <c:pt idx="1">
                  <c:v>10.694999999999993</c:v>
                </c:pt>
                <c:pt idx="2">
                  <c:v>8.5095000000000027</c:v>
                </c:pt>
                <c:pt idx="3">
                  <c:v>12.036111111111097</c:v>
                </c:pt>
                <c:pt idx="4">
                  <c:v>7.3386531986532191</c:v>
                </c:pt>
                <c:pt idx="5">
                  <c:v>8.3909753999999452</c:v>
                </c:pt>
                <c:pt idx="6">
                  <c:v>9.8631818181818858</c:v>
                </c:pt>
                <c:pt idx="7">
                  <c:v>8.1668421052631288</c:v>
                </c:pt>
                <c:pt idx="8">
                  <c:v>7.2593333333333021</c:v>
                </c:pt>
                <c:pt idx="9">
                  <c:v>9.8724057971014645</c:v>
                </c:pt>
                <c:pt idx="10">
                  <c:v>10.46350000000001</c:v>
                </c:pt>
                <c:pt idx="11">
                  <c:v>12.07577777777783</c:v>
                </c:pt>
                <c:pt idx="12">
                  <c:v>12.627758620689747</c:v>
                </c:pt>
                <c:pt idx="13">
                  <c:v>14.251999999999953</c:v>
                </c:pt>
                <c:pt idx="14">
                  <c:v>13.354999999999961</c:v>
                </c:pt>
                <c:pt idx="15">
                  <c:v>10.992500000000007</c:v>
                </c:pt>
                <c:pt idx="16">
                  <c:v>12.152000000000044</c:v>
                </c:pt>
                <c:pt idx="17">
                  <c:v>2.1926190476190754</c:v>
                </c:pt>
              </c:numCache>
            </c:numRef>
          </c:val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</c:numCache>
            </c:numRef>
          </c:val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310</c:v>
                </c:pt>
                <c:pt idx="1">
                  <c:v>310</c:v>
                </c:pt>
                <c:pt idx="2">
                  <c:v>310</c:v>
                </c:pt>
                <c:pt idx="3">
                  <c:v>310</c:v>
                </c:pt>
                <c:pt idx="4">
                  <c:v>310</c:v>
                </c:pt>
                <c:pt idx="5">
                  <c:v>310</c:v>
                </c:pt>
                <c:pt idx="6">
                  <c:v>310</c:v>
                </c:pt>
                <c:pt idx="7">
                  <c:v>310</c:v>
                </c:pt>
                <c:pt idx="8">
                  <c:v>310</c:v>
                </c:pt>
                <c:pt idx="9">
                  <c:v>310</c:v>
                </c:pt>
                <c:pt idx="10">
                  <c:v>310</c:v>
                </c:pt>
                <c:pt idx="11">
                  <c:v>310</c:v>
                </c:pt>
                <c:pt idx="12">
                  <c:v>310</c:v>
                </c:pt>
                <c:pt idx="13">
                  <c:v>310</c:v>
                </c:pt>
                <c:pt idx="14">
                  <c:v>310</c:v>
                </c:pt>
                <c:pt idx="15">
                  <c:v>310</c:v>
                </c:pt>
                <c:pt idx="16">
                  <c:v>310</c:v>
                </c:pt>
                <c:pt idx="17">
                  <c:v>310</c:v>
                </c:pt>
              </c:numCache>
            </c:numRef>
          </c:val>
        </c:ser>
        <c:marker val="1"/>
        <c:axId val="119809920"/>
        <c:axId val="119828480"/>
      </c:lineChart>
      <c:catAx>
        <c:axId val="1198099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828480"/>
        <c:crosses val="autoZero"/>
        <c:lblAlgn val="ctr"/>
        <c:lblOffset val="100"/>
        <c:tickLblSkip val="1"/>
        <c:tickMarkSkip val="1"/>
      </c:catAx>
      <c:valAx>
        <c:axId val="119828480"/>
        <c:scaling>
          <c:orientation val="minMax"/>
          <c:max val="325"/>
          <c:min val="26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9809920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70.888888888888886</c:v>
                </c:pt>
                <c:pt idx="2">
                  <c:v>70.407407407407405</c:v>
                </c:pt>
                <c:pt idx="3">
                  <c:v>70.444444444444443</c:v>
                </c:pt>
                <c:pt idx="4">
                  <c:v>70.666666666666671</c:v>
                </c:pt>
                <c:pt idx="5">
                  <c:v>71.4375</c:v>
                </c:pt>
                <c:pt idx="6">
                  <c:v>70.78125</c:v>
                </c:pt>
                <c:pt idx="7">
                  <c:v>71.09375</c:v>
                </c:pt>
                <c:pt idx="8">
                  <c:v>70.40625</c:v>
                </c:pt>
                <c:pt idx="9">
                  <c:v>70.65625</c:v>
                </c:pt>
                <c:pt idx="10">
                  <c:v>70.96875</c:v>
                </c:pt>
                <c:pt idx="11">
                  <c:v>70.09375</c:v>
                </c:pt>
                <c:pt idx="12">
                  <c:v>70.09375</c:v>
                </c:pt>
                <c:pt idx="13">
                  <c:v>70.25</c:v>
                </c:pt>
                <c:pt idx="14">
                  <c:v>70.4375</c:v>
                </c:pt>
                <c:pt idx="15">
                  <c:v>70.5625</c:v>
                </c:pt>
                <c:pt idx="16">
                  <c:v>70.375</c:v>
                </c:pt>
              </c:numCache>
            </c:numRef>
          </c:val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69.649090909090916</c:v>
                </c:pt>
                <c:pt idx="2">
                  <c:v>69.847999999999985</c:v>
                </c:pt>
                <c:pt idx="3">
                  <c:v>69.859444444444449</c:v>
                </c:pt>
                <c:pt idx="4">
                  <c:v>70.023181818181811</c:v>
                </c:pt>
                <c:pt idx="5">
                  <c:v>70.631499999999988</c:v>
                </c:pt>
                <c:pt idx="6">
                  <c:v>70.260454545454536</c:v>
                </c:pt>
                <c:pt idx="7">
                  <c:v>70.149473684210534</c:v>
                </c:pt>
                <c:pt idx="8">
                  <c:v>70.401499999999999</c:v>
                </c:pt>
                <c:pt idx="9">
                  <c:v>70.277500000000003</c:v>
                </c:pt>
                <c:pt idx="10">
                  <c:v>70.365285714285719</c:v>
                </c:pt>
                <c:pt idx="11">
                  <c:v>70.023399999999995</c:v>
                </c:pt>
                <c:pt idx="12">
                  <c:v>70.082499999999996</c:v>
                </c:pt>
                <c:pt idx="13">
                  <c:v>69.984409090909082</c:v>
                </c:pt>
                <c:pt idx="14">
                  <c:v>70.3583</c:v>
                </c:pt>
                <c:pt idx="15">
                  <c:v>70.209149999999994</c:v>
                </c:pt>
                <c:pt idx="16">
                  <c:v>69.981818181818184</c:v>
                </c:pt>
                <c:pt idx="17">
                  <c:v>69.893666666666661</c:v>
                </c:pt>
              </c:numCache>
            </c:numRef>
          </c:val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0">
                  <c:v>71.349999999999994</c:v>
                </c:pt>
                <c:pt idx="1">
                  <c:v>71.8</c:v>
                </c:pt>
                <c:pt idx="2">
                  <c:v>71.599999999999994</c:v>
                </c:pt>
                <c:pt idx="3">
                  <c:v>71.790000000000006</c:v>
                </c:pt>
                <c:pt idx="4">
                  <c:v>70.8</c:v>
                </c:pt>
                <c:pt idx="5">
                  <c:v>69.67</c:v>
                </c:pt>
                <c:pt idx="6">
                  <c:v>69.89</c:v>
                </c:pt>
                <c:pt idx="7">
                  <c:v>69.95</c:v>
                </c:pt>
                <c:pt idx="8">
                  <c:v>70.56</c:v>
                </c:pt>
                <c:pt idx="9">
                  <c:v>70.45</c:v>
                </c:pt>
                <c:pt idx="10">
                  <c:v>70.89</c:v>
                </c:pt>
                <c:pt idx="11">
                  <c:v>70.66</c:v>
                </c:pt>
                <c:pt idx="12">
                  <c:v>70.81</c:v>
                </c:pt>
                <c:pt idx="13">
                  <c:v>70.77</c:v>
                </c:pt>
              </c:numCache>
            </c:numRef>
          </c:val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71.03</c:v>
                </c:pt>
                <c:pt idx="1">
                  <c:v>71.08</c:v>
                </c:pt>
                <c:pt idx="2">
                  <c:v>71.41</c:v>
                </c:pt>
                <c:pt idx="3">
                  <c:v>71.41</c:v>
                </c:pt>
                <c:pt idx="4">
                  <c:v>72.02</c:v>
                </c:pt>
                <c:pt idx="5">
                  <c:v>71.459999999999994</c:v>
                </c:pt>
                <c:pt idx="6">
                  <c:v>71.37</c:v>
                </c:pt>
                <c:pt idx="7">
                  <c:v>71.260000000000005</c:v>
                </c:pt>
                <c:pt idx="8">
                  <c:v>71.19</c:v>
                </c:pt>
                <c:pt idx="9">
                  <c:v>71.489999999999995</c:v>
                </c:pt>
                <c:pt idx="10">
                  <c:v>71.39</c:v>
                </c:pt>
                <c:pt idx="11">
                  <c:v>71.02</c:v>
                </c:pt>
                <c:pt idx="12">
                  <c:v>71.02</c:v>
                </c:pt>
                <c:pt idx="13">
                  <c:v>71.209999999999994</c:v>
                </c:pt>
                <c:pt idx="14">
                  <c:v>70.83</c:v>
                </c:pt>
                <c:pt idx="15">
                  <c:v>70.709999999999994</c:v>
                </c:pt>
                <c:pt idx="16">
                  <c:v>70.650000000000006</c:v>
                </c:pt>
              </c:numCache>
            </c:numRef>
          </c:val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71.737037037037027</c:v>
                </c:pt>
                <c:pt idx="2">
                  <c:v>71.740322580645142</c:v>
                </c:pt>
                <c:pt idx="3">
                  <c:v>71.891379310344846</c:v>
                </c:pt>
                <c:pt idx="4">
                  <c:v>71.285483870967738</c:v>
                </c:pt>
                <c:pt idx="5">
                  <c:v>71.775000000000006</c:v>
                </c:pt>
                <c:pt idx="6">
                  <c:v>70.59666666666665</c:v>
                </c:pt>
                <c:pt idx="7">
                  <c:v>70.609523809523807</c:v>
                </c:pt>
                <c:pt idx="8">
                  <c:v>70.986206896551735</c:v>
                </c:pt>
                <c:pt idx="9">
                  <c:v>71.372222222222234</c:v>
                </c:pt>
                <c:pt idx="10">
                  <c:v>71.616666666666688</c:v>
                </c:pt>
                <c:pt idx="11">
                  <c:v>71.196491228070172</c:v>
                </c:pt>
                <c:pt idx="12">
                  <c:v>71.643859649122817</c:v>
                </c:pt>
                <c:pt idx="13">
                  <c:v>71.398333333333341</c:v>
                </c:pt>
                <c:pt idx="14">
                  <c:v>71.55094339622643</c:v>
                </c:pt>
                <c:pt idx="15">
                  <c:v>70.939655172413779</c:v>
                </c:pt>
                <c:pt idx="16">
                  <c:v>71.098245614035108</c:v>
                </c:pt>
              </c:numCache>
            </c:numRef>
          </c:val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70</c:v>
                </c:pt>
                <c:pt idx="1">
                  <c:v>70.333333333333329</c:v>
                </c:pt>
                <c:pt idx="2">
                  <c:v>72.352564102564102</c:v>
                </c:pt>
                <c:pt idx="3">
                  <c:v>72.323232323232318</c:v>
                </c:pt>
                <c:pt idx="4">
                  <c:v>72.61999999999999</c:v>
                </c:pt>
                <c:pt idx="5">
                  <c:v>69.693333333333328</c:v>
                </c:pt>
                <c:pt idx="6">
                  <c:v>68.71052631578948</c:v>
                </c:pt>
                <c:pt idx="7">
                  <c:v>68.76136363636364</c:v>
                </c:pt>
                <c:pt idx="8">
                  <c:v>69.222222222222229</c:v>
                </c:pt>
                <c:pt idx="9">
                  <c:v>70.25</c:v>
                </c:pt>
                <c:pt idx="10">
                  <c:v>70.416666666666671</c:v>
                </c:pt>
                <c:pt idx="11">
                  <c:v>70.477777777777789</c:v>
                </c:pt>
                <c:pt idx="12">
                  <c:v>70.354166666666657</c:v>
                </c:pt>
                <c:pt idx="13">
                  <c:v>70.139880952380949</c:v>
                </c:pt>
                <c:pt idx="14">
                  <c:v>70.463768115942031</c:v>
                </c:pt>
                <c:pt idx="15">
                  <c:v>70</c:v>
                </c:pt>
              </c:numCache>
            </c:numRef>
          </c:val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71.3</c:v>
                </c:pt>
                <c:pt idx="2">
                  <c:v>71.8</c:v>
                </c:pt>
                <c:pt idx="3">
                  <c:v>71.3</c:v>
                </c:pt>
                <c:pt idx="4">
                  <c:v>70</c:v>
                </c:pt>
                <c:pt idx="5">
                  <c:v>69.8</c:v>
                </c:pt>
                <c:pt idx="6">
                  <c:v>70.7</c:v>
                </c:pt>
                <c:pt idx="7">
                  <c:v>70.8</c:v>
                </c:pt>
                <c:pt idx="8">
                  <c:v>70.599999999999994</c:v>
                </c:pt>
                <c:pt idx="9">
                  <c:v>70.5</c:v>
                </c:pt>
                <c:pt idx="10">
                  <c:v>71</c:v>
                </c:pt>
                <c:pt idx="11">
                  <c:v>70.400000000000006</c:v>
                </c:pt>
                <c:pt idx="12">
                  <c:v>70.900000000000006</c:v>
                </c:pt>
                <c:pt idx="13">
                  <c:v>71.599999999999994</c:v>
                </c:pt>
                <c:pt idx="14">
                  <c:v>71.099999999999994</c:v>
                </c:pt>
                <c:pt idx="15">
                  <c:v>70.900000000000006</c:v>
                </c:pt>
                <c:pt idx="16">
                  <c:v>69.900000000000006</c:v>
                </c:pt>
                <c:pt idx="17">
                  <c:v>70.599999999999994</c:v>
                </c:pt>
              </c:numCache>
            </c:numRef>
          </c:val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0">
                  <c:v>70.638999999999996</c:v>
                </c:pt>
                <c:pt idx="1">
                  <c:v>70.494</c:v>
                </c:pt>
                <c:pt idx="2">
                  <c:v>70.275000000000006</c:v>
                </c:pt>
                <c:pt idx="3">
                  <c:v>70.459000000000003</c:v>
                </c:pt>
                <c:pt idx="4">
                  <c:v>70.58</c:v>
                </c:pt>
                <c:pt idx="5">
                  <c:v>71.081000000000003</c:v>
                </c:pt>
                <c:pt idx="6">
                  <c:v>70.320999999999998</c:v>
                </c:pt>
                <c:pt idx="7">
                  <c:v>70.286000000000001</c:v>
                </c:pt>
                <c:pt idx="8">
                  <c:v>71.066999999999993</c:v>
                </c:pt>
                <c:pt idx="9">
                  <c:v>70.617999999999995</c:v>
                </c:pt>
                <c:pt idx="10">
                  <c:v>71.36</c:v>
                </c:pt>
                <c:pt idx="11">
                  <c:v>71.281999999999996</c:v>
                </c:pt>
                <c:pt idx="12">
                  <c:v>71.825999999999993</c:v>
                </c:pt>
                <c:pt idx="13">
                  <c:v>70.441999999999993</c:v>
                </c:pt>
                <c:pt idx="14">
                  <c:v>70.177000000000007</c:v>
                </c:pt>
                <c:pt idx="15">
                  <c:v>71.048000000000002</c:v>
                </c:pt>
                <c:pt idx="16">
                  <c:v>70.977999999999994</c:v>
                </c:pt>
                <c:pt idx="17">
                  <c:v>70.736000000000004</c:v>
                </c:pt>
              </c:numCache>
            </c:numRef>
          </c:val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1">
                  <c:v>72.17</c:v>
                </c:pt>
                <c:pt idx="2">
                  <c:v>72.53</c:v>
                </c:pt>
                <c:pt idx="3">
                  <c:v>72.53</c:v>
                </c:pt>
                <c:pt idx="4">
                  <c:v>73</c:v>
                </c:pt>
                <c:pt idx="5">
                  <c:v>72.98</c:v>
                </c:pt>
                <c:pt idx="6">
                  <c:v>72.37</c:v>
                </c:pt>
                <c:pt idx="7">
                  <c:v>70.91</c:v>
                </c:pt>
                <c:pt idx="8">
                  <c:v>71.209999999999994</c:v>
                </c:pt>
                <c:pt idx="9">
                  <c:v>72.14</c:v>
                </c:pt>
                <c:pt idx="10">
                  <c:v>72.44</c:v>
                </c:pt>
                <c:pt idx="11">
                  <c:v>72.8</c:v>
                </c:pt>
                <c:pt idx="12">
                  <c:v>72.099999999999994</c:v>
                </c:pt>
                <c:pt idx="13">
                  <c:v>71.48</c:v>
                </c:pt>
                <c:pt idx="14">
                  <c:v>71.099999999999994</c:v>
                </c:pt>
                <c:pt idx="15">
                  <c:v>71.13</c:v>
                </c:pt>
                <c:pt idx="16">
                  <c:v>71.19</c:v>
                </c:pt>
              </c:numCache>
            </c:numRef>
          </c:val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70</c:v>
                </c:pt>
                <c:pt idx="2">
                  <c:v>70.590909090909093</c:v>
                </c:pt>
                <c:pt idx="3">
                  <c:v>69.95</c:v>
                </c:pt>
                <c:pt idx="4">
                  <c:v>69.900000000000006</c:v>
                </c:pt>
                <c:pt idx="5">
                  <c:v>69</c:v>
                </c:pt>
                <c:pt idx="6">
                  <c:v>70.727272727272734</c:v>
                </c:pt>
                <c:pt idx="7">
                  <c:v>69.590909090909093</c:v>
                </c:pt>
                <c:pt idx="8">
                  <c:v>69.411764705882348</c:v>
                </c:pt>
                <c:pt idx="9">
                  <c:v>71.349999999999994</c:v>
                </c:pt>
                <c:pt idx="10">
                  <c:v>71.25</c:v>
                </c:pt>
                <c:pt idx="11">
                  <c:v>71.705882352941174</c:v>
                </c:pt>
                <c:pt idx="12">
                  <c:v>71.4375</c:v>
                </c:pt>
                <c:pt idx="13">
                  <c:v>70.75</c:v>
                </c:pt>
              </c:numCache>
            </c:numRef>
          </c:val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70.754750000000001</c:v>
                </c:pt>
                <c:pt idx="1">
                  <c:v>70.945235016835014</c:v>
                </c:pt>
                <c:pt idx="2">
                  <c:v>71.255420318152574</c:v>
                </c:pt>
                <c:pt idx="3">
                  <c:v>71.195750052246609</c:v>
                </c:pt>
                <c:pt idx="4">
                  <c:v>71.089533235581627</c:v>
                </c:pt>
                <c:pt idx="5">
                  <c:v>70.752833333333328</c:v>
                </c:pt>
                <c:pt idx="6">
                  <c:v>70.572717025518344</c:v>
                </c:pt>
                <c:pt idx="7">
                  <c:v>70.341102022100699</c:v>
                </c:pt>
                <c:pt idx="8">
                  <c:v>70.505494382465628</c:v>
                </c:pt>
                <c:pt idx="9">
                  <c:v>70.910397222222215</c:v>
                </c:pt>
                <c:pt idx="10">
                  <c:v>71.169736904761905</c:v>
                </c:pt>
                <c:pt idx="11">
                  <c:v>70.965930135878907</c:v>
                </c:pt>
                <c:pt idx="12">
                  <c:v>71.026777631578938</c:v>
                </c:pt>
                <c:pt idx="13">
                  <c:v>70.802462337662334</c:v>
                </c:pt>
                <c:pt idx="14">
                  <c:v>70.752188939021067</c:v>
                </c:pt>
                <c:pt idx="15">
                  <c:v>70.687413146551719</c:v>
                </c:pt>
                <c:pt idx="16">
                  <c:v>70.596151970836189</c:v>
                </c:pt>
                <c:pt idx="17">
                  <c:v>70.409888888888887</c:v>
                </c:pt>
              </c:numCache>
            </c:numRef>
          </c:val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1.3499999999999943</c:v>
                </c:pt>
                <c:pt idx="1">
                  <c:v>2.5209090909090861</c:v>
                </c:pt>
                <c:pt idx="2">
                  <c:v>2.6820000000000164</c:v>
                </c:pt>
                <c:pt idx="3">
                  <c:v>2.670555555555552</c:v>
                </c:pt>
                <c:pt idx="4">
                  <c:v>3.0999999999999943</c:v>
                </c:pt>
                <c:pt idx="5">
                  <c:v>3.980000000000004</c:v>
                </c:pt>
                <c:pt idx="6">
                  <c:v>3.6594736842105249</c:v>
                </c:pt>
                <c:pt idx="7">
                  <c:v>2.4986363636363649</c:v>
                </c:pt>
                <c:pt idx="8">
                  <c:v>1.9877777777777652</c:v>
                </c:pt>
                <c:pt idx="9">
                  <c:v>1.8900000000000006</c:v>
                </c:pt>
                <c:pt idx="10">
                  <c:v>2.0747142857142791</c:v>
                </c:pt>
                <c:pt idx="11">
                  <c:v>2.776600000000002</c:v>
                </c:pt>
                <c:pt idx="12">
                  <c:v>2.0174999999999983</c:v>
                </c:pt>
                <c:pt idx="13">
                  <c:v>1.615590909090912</c:v>
                </c:pt>
                <c:pt idx="14">
                  <c:v>1.3739433962264229</c:v>
                </c:pt>
                <c:pt idx="15">
                  <c:v>1.1299999999999955</c:v>
                </c:pt>
                <c:pt idx="16">
                  <c:v>1.289999999999992</c:v>
                </c:pt>
                <c:pt idx="17">
                  <c:v>0.84233333333334315</c:v>
                </c:pt>
              </c:numCache>
            </c:numRef>
          </c:val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</c:numCache>
            </c:numRef>
          </c:val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</c:ser>
        <c:marker val="1"/>
        <c:axId val="119999488"/>
        <c:axId val="120038528"/>
      </c:lineChart>
      <c:catAx>
        <c:axId val="1199994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0038528"/>
        <c:crosses val="autoZero"/>
        <c:lblAlgn val="ctr"/>
        <c:lblOffset val="100"/>
        <c:tickLblSkip val="1"/>
        <c:tickMarkSkip val="1"/>
      </c:catAx>
      <c:valAx>
        <c:axId val="120038528"/>
        <c:scaling>
          <c:orientation val="minMax"/>
          <c:max val="79"/>
          <c:min val="6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19999488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231.25925925925927</c:v>
                </c:pt>
                <c:pt idx="2">
                  <c:v>232.03703703703704</c:v>
                </c:pt>
                <c:pt idx="3">
                  <c:v>231.62962962962962</c:v>
                </c:pt>
                <c:pt idx="4">
                  <c:v>231.55555555555554</c:v>
                </c:pt>
                <c:pt idx="5">
                  <c:v>231.8125</c:v>
                </c:pt>
                <c:pt idx="6">
                  <c:v>231.25</c:v>
                </c:pt>
                <c:pt idx="7">
                  <c:v>230.78125</c:v>
                </c:pt>
                <c:pt idx="8">
                  <c:v>231.03125</c:v>
                </c:pt>
                <c:pt idx="9">
                  <c:v>231.84375</c:v>
                </c:pt>
                <c:pt idx="10">
                  <c:v>233.21875</c:v>
                </c:pt>
                <c:pt idx="11">
                  <c:v>233.8125</c:v>
                </c:pt>
                <c:pt idx="12">
                  <c:v>233.53125</c:v>
                </c:pt>
                <c:pt idx="13">
                  <c:v>232.875</c:v>
                </c:pt>
                <c:pt idx="14">
                  <c:v>232.03125</c:v>
                </c:pt>
                <c:pt idx="15">
                  <c:v>233.53125</c:v>
                </c:pt>
                <c:pt idx="16">
                  <c:v>233.375</c:v>
                </c:pt>
              </c:numCache>
            </c:numRef>
          </c:val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237.99909090909088</c:v>
                </c:pt>
                <c:pt idx="2">
                  <c:v>236.56799999999998</c:v>
                </c:pt>
                <c:pt idx="3">
                  <c:v>237.20833333333334</c:v>
                </c:pt>
                <c:pt idx="4">
                  <c:v>236.34272727272727</c:v>
                </c:pt>
                <c:pt idx="5">
                  <c:v>233.35949999999997</c:v>
                </c:pt>
                <c:pt idx="6">
                  <c:v>232.67636363636367</c:v>
                </c:pt>
                <c:pt idx="7">
                  <c:v>231.62947368421052</c:v>
                </c:pt>
                <c:pt idx="8">
                  <c:v>231.62550000000002</c:v>
                </c:pt>
                <c:pt idx="9">
                  <c:v>232.48150000000001</c:v>
                </c:pt>
                <c:pt idx="10">
                  <c:v>232.64185714285711</c:v>
                </c:pt>
                <c:pt idx="11">
                  <c:v>232.85084999999995</c:v>
                </c:pt>
                <c:pt idx="12">
                  <c:v>235.27664999999996</c:v>
                </c:pt>
                <c:pt idx="13">
                  <c:v>233</c:v>
                </c:pt>
                <c:pt idx="14">
                  <c:v>235.15</c:v>
                </c:pt>
                <c:pt idx="15">
                  <c:v>232.47749999999999</c:v>
                </c:pt>
                <c:pt idx="16">
                  <c:v>233.72045454545457</c:v>
                </c:pt>
                <c:pt idx="17">
                  <c:v>236.15157142857146</c:v>
                </c:pt>
              </c:numCache>
            </c:numRef>
          </c:val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0">
                  <c:v>218.22</c:v>
                </c:pt>
                <c:pt idx="1">
                  <c:v>218.75</c:v>
                </c:pt>
                <c:pt idx="2">
                  <c:v>218.32</c:v>
                </c:pt>
                <c:pt idx="3">
                  <c:v>217.34</c:v>
                </c:pt>
                <c:pt idx="4">
                  <c:v>217.07</c:v>
                </c:pt>
                <c:pt idx="5">
                  <c:v>214</c:v>
                </c:pt>
                <c:pt idx="6">
                  <c:v>214.95</c:v>
                </c:pt>
                <c:pt idx="7">
                  <c:v>214.3</c:v>
                </c:pt>
                <c:pt idx="8">
                  <c:v>215.72</c:v>
                </c:pt>
                <c:pt idx="9">
                  <c:v>220.03</c:v>
                </c:pt>
                <c:pt idx="10">
                  <c:v>221.89</c:v>
                </c:pt>
                <c:pt idx="11">
                  <c:v>222.53</c:v>
                </c:pt>
                <c:pt idx="12">
                  <c:v>222.62</c:v>
                </c:pt>
                <c:pt idx="13">
                  <c:v>221.48</c:v>
                </c:pt>
              </c:numCache>
            </c:numRef>
          </c:val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241.09</c:v>
                </c:pt>
                <c:pt idx="1">
                  <c:v>240.9</c:v>
                </c:pt>
                <c:pt idx="2">
                  <c:v>240.8</c:v>
                </c:pt>
                <c:pt idx="3">
                  <c:v>241.59</c:v>
                </c:pt>
                <c:pt idx="4">
                  <c:v>240.26</c:v>
                </c:pt>
                <c:pt idx="5">
                  <c:v>238.96</c:v>
                </c:pt>
                <c:pt idx="6">
                  <c:v>238.07</c:v>
                </c:pt>
                <c:pt idx="7">
                  <c:v>239.02</c:v>
                </c:pt>
                <c:pt idx="8">
                  <c:v>240.7</c:v>
                </c:pt>
                <c:pt idx="9">
                  <c:v>242.77</c:v>
                </c:pt>
                <c:pt idx="10">
                  <c:v>241.6</c:v>
                </c:pt>
                <c:pt idx="11">
                  <c:v>240.7</c:v>
                </c:pt>
                <c:pt idx="12">
                  <c:v>240.07</c:v>
                </c:pt>
                <c:pt idx="13">
                  <c:v>234.86</c:v>
                </c:pt>
                <c:pt idx="14">
                  <c:v>234.99</c:v>
                </c:pt>
                <c:pt idx="15">
                  <c:v>237.7</c:v>
                </c:pt>
                <c:pt idx="16">
                  <c:v>238.43</c:v>
                </c:pt>
              </c:numCache>
            </c:numRef>
          </c:val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244</c:v>
                </c:pt>
                <c:pt idx="2">
                  <c:v>244.77868852459011</c:v>
                </c:pt>
                <c:pt idx="3">
                  <c:v>242.6122807017544</c:v>
                </c:pt>
                <c:pt idx="4">
                  <c:v>241.6476923076923</c:v>
                </c:pt>
                <c:pt idx="5">
                  <c:v>241.11</c:v>
                </c:pt>
                <c:pt idx="6">
                  <c:v>241.14153846153852</c:v>
                </c:pt>
                <c:pt idx="7">
                  <c:v>241.89531250000007</c:v>
                </c:pt>
                <c:pt idx="8">
                  <c:v>240.82</c:v>
                </c:pt>
                <c:pt idx="9">
                  <c:v>239.70500000000001</c:v>
                </c:pt>
                <c:pt idx="10">
                  <c:v>241.42280701754379</c:v>
                </c:pt>
                <c:pt idx="11">
                  <c:v>241.98103448275862</c:v>
                </c:pt>
                <c:pt idx="12">
                  <c:v>242.27288135593221</c:v>
                </c:pt>
                <c:pt idx="13">
                  <c:v>242.96363636363634</c:v>
                </c:pt>
                <c:pt idx="14">
                  <c:v>240.87192982456145</c:v>
                </c:pt>
                <c:pt idx="15">
                  <c:v>242.06724137931033</c:v>
                </c:pt>
                <c:pt idx="16">
                  <c:v>241.6070175438596</c:v>
                </c:pt>
              </c:numCache>
            </c:numRef>
          </c:val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233.875</c:v>
                </c:pt>
                <c:pt idx="1">
                  <c:v>233.6</c:v>
                </c:pt>
                <c:pt idx="2">
                  <c:v>236.47435897435895</c:v>
                </c:pt>
                <c:pt idx="3">
                  <c:v>236.42424242424244</c:v>
                </c:pt>
                <c:pt idx="4">
                  <c:v>236.65454545454548</c:v>
                </c:pt>
                <c:pt idx="5">
                  <c:v>236.89837398373982</c:v>
                </c:pt>
                <c:pt idx="6">
                  <c:v>234.89473684210526</c:v>
                </c:pt>
                <c:pt idx="7">
                  <c:v>235.61363636363637</c:v>
                </c:pt>
                <c:pt idx="8">
                  <c:v>234.26984126984124</c:v>
                </c:pt>
                <c:pt idx="9">
                  <c:v>234.15942028985509</c:v>
                </c:pt>
                <c:pt idx="10">
                  <c:v>235.780303030303</c:v>
                </c:pt>
                <c:pt idx="11">
                  <c:v>236.57777777777775</c:v>
                </c:pt>
                <c:pt idx="12">
                  <c:v>237.08928571428572</c:v>
                </c:pt>
                <c:pt idx="13">
                  <c:v>235.70238095238093</c:v>
                </c:pt>
                <c:pt idx="14">
                  <c:v>234.34057971014497</c:v>
                </c:pt>
                <c:pt idx="15">
                  <c:v>230.52380952380952</c:v>
                </c:pt>
              </c:numCache>
            </c:numRef>
          </c:val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235</c:v>
                </c:pt>
                <c:pt idx="2">
                  <c:v>235.4</c:v>
                </c:pt>
                <c:pt idx="3">
                  <c:v>236.6</c:v>
                </c:pt>
                <c:pt idx="4">
                  <c:v>243.1</c:v>
                </c:pt>
                <c:pt idx="5">
                  <c:v>242.8</c:v>
                </c:pt>
                <c:pt idx="6">
                  <c:v>241.5</c:v>
                </c:pt>
                <c:pt idx="7">
                  <c:v>243.9</c:v>
                </c:pt>
                <c:pt idx="8">
                  <c:v>244.6</c:v>
                </c:pt>
                <c:pt idx="9">
                  <c:v>244.3</c:v>
                </c:pt>
                <c:pt idx="10">
                  <c:v>241.3</c:v>
                </c:pt>
                <c:pt idx="11">
                  <c:v>241.3</c:v>
                </c:pt>
                <c:pt idx="12">
                  <c:v>241.7</c:v>
                </c:pt>
                <c:pt idx="13">
                  <c:v>240.4</c:v>
                </c:pt>
                <c:pt idx="14">
                  <c:v>237.7</c:v>
                </c:pt>
                <c:pt idx="15">
                  <c:v>239.5</c:v>
                </c:pt>
                <c:pt idx="16">
                  <c:v>242.2</c:v>
                </c:pt>
                <c:pt idx="17">
                  <c:v>244.3</c:v>
                </c:pt>
              </c:numCache>
            </c:numRef>
          </c:val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0">
                  <c:v>217.97200000000001</c:v>
                </c:pt>
                <c:pt idx="1">
                  <c:v>218.16900000000001</c:v>
                </c:pt>
                <c:pt idx="2">
                  <c:v>219.77500000000001</c:v>
                </c:pt>
                <c:pt idx="3">
                  <c:v>218.61199999999999</c:v>
                </c:pt>
                <c:pt idx="4">
                  <c:v>218.875</c:v>
                </c:pt>
                <c:pt idx="5">
                  <c:v>220.81399999999999</c:v>
                </c:pt>
                <c:pt idx="6">
                  <c:v>219.988</c:v>
                </c:pt>
                <c:pt idx="7">
                  <c:v>220.131</c:v>
                </c:pt>
                <c:pt idx="8">
                  <c:v>222.80600000000001</c:v>
                </c:pt>
                <c:pt idx="9">
                  <c:v>221.34700000000001</c:v>
                </c:pt>
                <c:pt idx="10">
                  <c:v>219.642</c:v>
                </c:pt>
                <c:pt idx="11">
                  <c:v>220.346</c:v>
                </c:pt>
                <c:pt idx="12">
                  <c:v>219.23400000000001</c:v>
                </c:pt>
                <c:pt idx="13">
                  <c:v>218.75</c:v>
                </c:pt>
                <c:pt idx="14">
                  <c:v>218.53200000000001</c:v>
                </c:pt>
                <c:pt idx="15">
                  <c:v>218.476</c:v>
                </c:pt>
                <c:pt idx="16">
                  <c:v>218.09200000000001</c:v>
                </c:pt>
                <c:pt idx="17">
                  <c:v>218.74299999999999</c:v>
                </c:pt>
              </c:numCache>
            </c:numRef>
          </c:val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1">
                  <c:v>242.21</c:v>
                </c:pt>
                <c:pt idx="2">
                  <c:v>240.6</c:v>
                </c:pt>
                <c:pt idx="3">
                  <c:v>243.1</c:v>
                </c:pt>
                <c:pt idx="4">
                  <c:v>243.9</c:v>
                </c:pt>
                <c:pt idx="5">
                  <c:v>246.16</c:v>
                </c:pt>
                <c:pt idx="6">
                  <c:v>242.56</c:v>
                </c:pt>
                <c:pt idx="7">
                  <c:v>240.88</c:v>
                </c:pt>
                <c:pt idx="8">
                  <c:v>241.87</c:v>
                </c:pt>
                <c:pt idx="9">
                  <c:v>244.33</c:v>
                </c:pt>
                <c:pt idx="10">
                  <c:v>244.07</c:v>
                </c:pt>
                <c:pt idx="11">
                  <c:v>244.26</c:v>
                </c:pt>
                <c:pt idx="12">
                  <c:v>240.84</c:v>
                </c:pt>
                <c:pt idx="13">
                  <c:v>239.56</c:v>
                </c:pt>
                <c:pt idx="14">
                  <c:v>235.81</c:v>
                </c:pt>
                <c:pt idx="15">
                  <c:v>237.7</c:v>
                </c:pt>
                <c:pt idx="16">
                  <c:v>241.23</c:v>
                </c:pt>
              </c:numCache>
            </c:numRef>
          </c:val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234.65384615384616</c:v>
                </c:pt>
                <c:pt idx="2">
                  <c:v>236.13636363636363</c:v>
                </c:pt>
                <c:pt idx="3">
                  <c:v>234.7</c:v>
                </c:pt>
                <c:pt idx="4">
                  <c:v>234.47619047619048</c:v>
                </c:pt>
                <c:pt idx="5">
                  <c:v>233.35294117647058</c:v>
                </c:pt>
                <c:pt idx="6">
                  <c:v>233.54545454545453</c:v>
                </c:pt>
                <c:pt idx="7">
                  <c:v>233.77272727272728</c:v>
                </c:pt>
                <c:pt idx="8">
                  <c:v>234.28571428571428</c:v>
                </c:pt>
                <c:pt idx="9">
                  <c:v>236.15</c:v>
                </c:pt>
                <c:pt idx="10">
                  <c:v>236</c:v>
                </c:pt>
                <c:pt idx="11">
                  <c:v>235.35294117647058</c:v>
                </c:pt>
                <c:pt idx="12">
                  <c:v>236.73684210526315</c:v>
                </c:pt>
                <c:pt idx="13">
                  <c:v>236.73333333333332</c:v>
                </c:pt>
              </c:numCache>
            </c:numRef>
          </c:val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236</c:v>
                </c:pt>
                <c:pt idx="1">
                  <c:v>236</c:v>
                </c:pt>
                <c:pt idx="2">
                  <c:v>236</c:v>
                </c:pt>
                <c:pt idx="3">
                  <c:v>236</c:v>
                </c:pt>
                <c:pt idx="4">
                  <c:v>236</c:v>
                </c:pt>
                <c:pt idx="5">
                  <c:v>236</c:v>
                </c:pt>
                <c:pt idx="6">
                  <c:v>236</c:v>
                </c:pt>
                <c:pt idx="7">
                  <c:v>236</c:v>
                </c:pt>
                <c:pt idx="8">
                  <c:v>236</c:v>
                </c:pt>
                <c:pt idx="9">
                  <c:v>236</c:v>
                </c:pt>
                <c:pt idx="10">
                  <c:v>236</c:v>
                </c:pt>
                <c:pt idx="11">
                  <c:v>236</c:v>
                </c:pt>
                <c:pt idx="12">
                  <c:v>236</c:v>
                </c:pt>
                <c:pt idx="13">
                  <c:v>236</c:v>
                </c:pt>
                <c:pt idx="14">
                  <c:v>236</c:v>
                </c:pt>
                <c:pt idx="15">
                  <c:v>236</c:v>
                </c:pt>
                <c:pt idx="16">
                  <c:v>236</c:v>
                </c:pt>
                <c:pt idx="17">
                  <c:v>236</c:v>
                </c:pt>
              </c:numCache>
            </c:numRef>
          </c:val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237.48250000000002</c:v>
                </c:pt>
                <c:pt idx="1">
                  <c:v>237.45277454027453</c:v>
                </c:pt>
                <c:pt idx="2">
                  <c:v>237.84930602154373</c:v>
                </c:pt>
                <c:pt idx="3">
                  <c:v>237.98306076111996</c:v>
                </c:pt>
                <c:pt idx="4">
                  <c:v>238.49208888333891</c:v>
                </c:pt>
                <c:pt idx="5">
                  <c:v>238.05666439502627</c:v>
                </c:pt>
                <c:pt idx="6">
                  <c:v>236.95476168568274</c:v>
                </c:pt>
                <c:pt idx="7">
                  <c:v>237.18654997757179</c:v>
                </c:pt>
                <c:pt idx="8">
                  <c:v>237.40028819444439</c:v>
                </c:pt>
                <c:pt idx="9">
                  <c:v>238.21745878623187</c:v>
                </c:pt>
                <c:pt idx="10">
                  <c:v>238.25421464883797</c:v>
                </c:pt>
                <c:pt idx="11">
                  <c:v>238.35438792962583</c:v>
                </c:pt>
                <c:pt idx="12">
                  <c:v>238.43961364693513</c:v>
                </c:pt>
                <c:pt idx="13">
                  <c:v>237.01179383116883</c:v>
                </c:pt>
                <c:pt idx="14">
                  <c:v>235.84196564781519</c:v>
                </c:pt>
                <c:pt idx="15">
                  <c:v>236.21425727187426</c:v>
                </c:pt>
                <c:pt idx="16">
                  <c:v>238.42707868155233</c:v>
                </c:pt>
                <c:pt idx="17">
                  <c:v>240.22578571428573</c:v>
                </c:pt>
              </c:numCache>
            </c:numRef>
          </c:val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23.117999999999995</c:v>
                </c:pt>
                <c:pt idx="1">
                  <c:v>25.830999999999989</c:v>
                </c:pt>
                <c:pt idx="2">
                  <c:v>26.458688524590116</c:v>
                </c:pt>
                <c:pt idx="3">
                  <c:v>25.759999999999991</c:v>
                </c:pt>
                <c:pt idx="4">
                  <c:v>26.830000000000013</c:v>
                </c:pt>
                <c:pt idx="5">
                  <c:v>32.159999999999997</c:v>
                </c:pt>
                <c:pt idx="6">
                  <c:v>27.610000000000014</c:v>
                </c:pt>
                <c:pt idx="7">
                  <c:v>29.599999999999994</c:v>
                </c:pt>
                <c:pt idx="8">
                  <c:v>28.879999999999995</c:v>
                </c:pt>
                <c:pt idx="9">
                  <c:v>24.300000000000011</c:v>
                </c:pt>
                <c:pt idx="10">
                  <c:v>24.427999999999997</c:v>
                </c:pt>
                <c:pt idx="11">
                  <c:v>23.913999999999987</c:v>
                </c:pt>
                <c:pt idx="12">
                  <c:v>23.038881355932205</c:v>
                </c:pt>
                <c:pt idx="13">
                  <c:v>24.21363636363634</c:v>
                </c:pt>
                <c:pt idx="14">
                  <c:v>22.339929824561437</c:v>
                </c:pt>
                <c:pt idx="15">
                  <c:v>23.591241379310333</c:v>
                </c:pt>
                <c:pt idx="16">
                  <c:v>24.107999999999976</c:v>
                </c:pt>
                <c:pt idx="17">
                  <c:v>25.557000000000016</c:v>
                </c:pt>
              </c:numCache>
            </c:numRef>
          </c:val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224</c:v>
                </c:pt>
                <c:pt idx="1">
                  <c:v>224</c:v>
                </c:pt>
                <c:pt idx="2">
                  <c:v>224</c:v>
                </c:pt>
                <c:pt idx="3">
                  <c:v>224</c:v>
                </c:pt>
                <c:pt idx="4">
                  <c:v>224</c:v>
                </c:pt>
                <c:pt idx="5">
                  <c:v>224</c:v>
                </c:pt>
                <c:pt idx="6">
                  <c:v>224</c:v>
                </c:pt>
                <c:pt idx="7">
                  <c:v>224</c:v>
                </c:pt>
                <c:pt idx="8">
                  <c:v>224</c:v>
                </c:pt>
                <c:pt idx="9">
                  <c:v>224</c:v>
                </c:pt>
                <c:pt idx="10">
                  <c:v>224</c:v>
                </c:pt>
                <c:pt idx="11">
                  <c:v>224</c:v>
                </c:pt>
                <c:pt idx="12">
                  <c:v>224</c:v>
                </c:pt>
                <c:pt idx="13">
                  <c:v>224</c:v>
                </c:pt>
                <c:pt idx="14">
                  <c:v>224</c:v>
                </c:pt>
                <c:pt idx="15">
                  <c:v>224</c:v>
                </c:pt>
                <c:pt idx="16">
                  <c:v>224</c:v>
                </c:pt>
                <c:pt idx="17">
                  <c:v>224</c:v>
                </c:pt>
              </c:numCache>
            </c:numRef>
          </c:val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248</c:v>
                </c:pt>
                <c:pt idx="1">
                  <c:v>248</c:v>
                </c:pt>
                <c:pt idx="2">
                  <c:v>248</c:v>
                </c:pt>
                <c:pt idx="3">
                  <c:v>248</c:v>
                </c:pt>
                <c:pt idx="4">
                  <c:v>248</c:v>
                </c:pt>
                <c:pt idx="5">
                  <c:v>248</c:v>
                </c:pt>
                <c:pt idx="6">
                  <c:v>248</c:v>
                </c:pt>
                <c:pt idx="7">
                  <c:v>248</c:v>
                </c:pt>
                <c:pt idx="8">
                  <c:v>248</c:v>
                </c:pt>
                <c:pt idx="9">
                  <c:v>248</c:v>
                </c:pt>
                <c:pt idx="10">
                  <c:v>248</c:v>
                </c:pt>
                <c:pt idx="11">
                  <c:v>248</c:v>
                </c:pt>
                <c:pt idx="12">
                  <c:v>248</c:v>
                </c:pt>
                <c:pt idx="13">
                  <c:v>248</c:v>
                </c:pt>
                <c:pt idx="14">
                  <c:v>248</c:v>
                </c:pt>
                <c:pt idx="15">
                  <c:v>248</c:v>
                </c:pt>
                <c:pt idx="16">
                  <c:v>248</c:v>
                </c:pt>
                <c:pt idx="17">
                  <c:v>248</c:v>
                </c:pt>
              </c:numCache>
            </c:numRef>
          </c:val>
        </c:ser>
        <c:marker val="1"/>
        <c:axId val="120238464"/>
        <c:axId val="120240384"/>
      </c:lineChart>
      <c:catAx>
        <c:axId val="1202384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0240384"/>
        <c:crosses val="autoZero"/>
        <c:lblAlgn val="ctr"/>
        <c:lblOffset val="100"/>
        <c:tickLblSkip val="1"/>
        <c:tickMarkSkip val="1"/>
      </c:catAx>
      <c:valAx>
        <c:axId val="120240384"/>
        <c:scaling>
          <c:orientation val="minMax"/>
          <c:max val="260"/>
          <c:min val="2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0238464"/>
        <c:crosses val="autoZero"/>
        <c:crossBetween val="between"/>
        <c:majorUnit val="1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305.85185185185185</c:v>
                </c:pt>
                <c:pt idx="2">
                  <c:v>304.96296296296299</c:v>
                </c:pt>
                <c:pt idx="3">
                  <c:v>306.81481481481484</c:v>
                </c:pt>
                <c:pt idx="4">
                  <c:v>308.2962962962963</c:v>
                </c:pt>
                <c:pt idx="5">
                  <c:v>306.6875</c:v>
                </c:pt>
                <c:pt idx="6">
                  <c:v>304.65625</c:v>
                </c:pt>
                <c:pt idx="7">
                  <c:v>306.125</c:v>
                </c:pt>
                <c:pt idx="8">
                  <c:v>307.3125</c:v>
                </c:pt>
                <c:pt idx="9">
                  <c:v>307.4375</c:v>
                </c:pt>
                <c:pt idx="10">
                  <c:v>306.84375</c:v>
                </c:pt>
                <c:pt idx="11">
                  <c:v>305</c:v>
                </c:pt>
                <c:pt idx="12">
                  <c:v>306.6875</c:v>
                </c:pt>
                <c:pt idx="13">
                  <c:v>305.90625</c:v>
                </c:pt>
                <c:pt idx="14">
                  <c:v>305.78125</c:v>
                </c:pt>
                <c:pt idx="15">
                  <c:v>306.40625</c:v>
                </c:pt>
                <c:pt idx="16">
                  <c:v>307.25</c:v>
                </c:pt>
              </c:numCache>
            </c:numRef>
          </c:val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304.89272727272726</c:v>
                </c:pt>
                <c:pt idx="2">
                  <c:v>306.23250000000002</c:v>
                </c:pt>
                <c:pt idx="3">
                  <c:v>307.12888888888887</c:v>
                </c:pt>
                <c:pt idx="4">
                  <c:v>306.77545454545458</c:v>
                </c:pt>
                <c:pt idx="5">
                  <c:v>305.95350000000002</c:v>
                </c:pt>
                <c:pt idx="6">
                  <c:v>310.45954545454543</c:v>
                </c:pt>
                <c:pt idx="7">
                  <c:v>307.58315789473681</c:v>
                </c:pt>
                <c:pt idx="8">
                  <c:v>304.80900000000008</c:v>
                </c:pt>
                <c:pt idx="9">
                  <c:v>307.89749999999998</c:v>
                </c:pt>
                <c:pt idx="10">
                  <c:v>304.88628571428569</c:v>
                </c:pt>
                <c:pt idx="11">
                  <c:v>303.8433</c:v>
                </c:pt>
                <c:pt idx="12">
                  <c:v>304.77249999999998</c:v>
                </c:pt>
                <c:pt idx="13">
                  <c:v>306.89545454545458</c:v>
                </c:pt>
                <c:pt idx="14">
                  <c:v>307.40084999999999</c:v>
                </c:pt>
                <c:pt idx="15">
                  <c:v>306.01915000000002</c:v>
                </c:pt>
                <c:pt idx="16">
                  <c:v>313.52045454545458</c:v>
                </c:pt>
                <c:pt idx="17">
                  <c:v>308.37619047619057</c:v>
                </c:pt>
              </c:numCache>
            </c:numRef>
          </c:val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0">
                  <c:v>312.35000000000002</c:v>
                </c:pt>
                <c:pt idx="1">
                  <c:v>310.91000000000003</c:v>
                </c:pt>
                <c:pt idx="2">
                  <c:v>308.7</c:v>
                </c:pt>
                <c:pt idx="3">
                  <c:v>310.76</c:v>
                </c:pt>
                <c:pt idx="4">
                  <c:v>308.58999999999997</c:v>
                </c:pt>
                <c:pt idx="5">
                  <c:v>306.23</c:v>
                </c:pt>
                <c:pt idx="6">
                  <c:v>306.93</c:v>
                </c:pt>
                <c:pt idx="7">
                  <c:v>307.35000000000002</c:v>
                </c:pt>
                <c:pt idx="8">
                  <c:v>309.48</c:v>
                </c:pt>
                <c:pt idx="9">
                  <c:v>310.35000000000002</c:v>
                </c:pt>
                <c:pt idx="10">
                  <c:v>311.06</c:v>
                </c:pt>
                <c:pt idx="11">
                  <c:v>310.97000000000003</c:v>
                </c:pt>
                <c:pt idx="12">
                  <c:v>310.74</c:v>
                </c:pt>
                <c:pt idx="13">
                  <c:v>311.57</c:v>
                </c:pt>
              </c:numCache>
            </c:numRef>
          </c:val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314.51</c:v>
                </c:pt>
                <c:pt idx="1">
                  <c:v>314.44</c:v>
                </c:pt>
                <c:pt idx="2">
                  <c:v>315.20999999999998</c:v>
                </c:pt>
                <c:pt idx="3">
                  <c:v>314.63</c:v>
                </c:pt>
                <c:pt idx="4">
                  <c:v>313.89999999999998</c:v>
                </c:pt>
                <c:pt idx="5">
                  <c:v>312.88</c:v>
                </c:pt>
                <c:pt idx="6">
                  <c:v>312.85000000000002</c:v>
                </c:pt>
                <c:pt idx="7">
                  <c:v>313.37</c:v>
                </c:pt>
                <c:pt idx="8">
                  <c:v>305.73</c:v>
                </c:pt>
                <c:pt idx="9">
                  <c:v>306.11</c:v>
                </c:pt>
                <c:pt idx="10">
                  <c:v>306.26</c:v>
                </c:pt>
                <c:pt idx="11">
                  <c:v>304.29000000000002</c:v>
                </c:pt>
                <c:pt idx="12">
                  <c:v>304.25</c:v>
                </c:pt>
                <c:pt idx="13">
                  <c:v>301.11</c:v>
                </c:pt>
                <c:pt idx="14">
                  <c:v>301.04000000000002</c:v>
                </c:pt>
                <c:pt idx="15">
                  <c:v>301.14</c:v>
                </c:pt>
                <c:pt idx="16">
                  <c:v>303.29000000000002</c:v>
                </c:pt>
              </c:numCache>
            </c:numRef>
          </c:val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305.76896551724133</c:v>
                </c:pt>
                <c:pt idx="2">
                  <c:v>308.8</c:v>
                </c:pt>
                <c:pt idx="3">
                  <c:v>308.25254237288141</c:v>
                </c:pt>
                <c:pt idx="4">
                  <c:v>308.79846153846142</c:v>
                </c:pt>
                <c:pt idx="5">
                  <c:v>307.95737700000001</c:v>
                </c:pt>
                <c:pt idx="6">
                  <c:v>307.38769230769225</c:v>
                </c:pt>
                <c:pt idx="7">
                  <c:v>308.06923076923084</c:v>
                </c:pt>
                <c:pt idx="8">
                  <c:v>306.50175438596494</c:v>
                </c:pt>
                <c:pt idx="9">
                  <c:v>306.74833333333333</c:v>
                </c:pt>
                <c:pt idx="10">
                  <c:v>308.0842105263157</c:v>
                </c:pt>
                <c:pt idx="11">
                  <c:v>307.12807017543867</c:v>
                </c:pt>
                <c:pt idx="12">
                  <c:v>307.49152542372883</c:v>
                </c:pt>
                <c:pt idx="13">
                  <c:v>308.22968750000001</c:v>
                </c:pt>
                <c:pt idx="14">
                  <c:v>309.93620689655171</c:v>
                </c:pt>
                <c:pt idx="15">
                  <c:v>306.35087719298241</c:v>
                </c:pt>
                <c:pt idx="16">
                  <c:v>308.84035087719303</c:v>
                </c:pt>
              </c:numCache>
            </c:numRef>
          </c:val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312.13888888888891</c:v>
                </c:pt>
                <c:pt idx="1">
                  <c:v>313.36</c:v>
                </c:pt>
                <c:pt idx="2">
                  <c:v>305.35897435897436</c:v>
                </c:pt>
                <c:pt idx="3">
                  <c:v>305.31720430107521</c:v>
                </c:pt>
                <c:pt idx="4">
                  <c:v>304.07547169811323</c:v>
                </c:pt>
                <c:pt idx="5">
                  <c:v>309.53252032520328</c:v>
                </c:pt>
                <c:pt idx="6">
                  <c:v>310.85087719298241</c:v>
                </c:pt>
                <c:pt idx="7">
                  <c:v>310.22348484848487</c:v>
                </c:pt>
                <c:pt idx="8">
                  <c:v>309.89682539682536</c:v>
                </c:pt>
                <c:pt idx="9">
                  <c:v>307.86956521739125</c:v>
                </c:pt>
                <c:pt idx="10">
                  <c:v>306.780303030303</c:v>
                </c:pt>
                <c:pt idx="11">
                  <c:v>307.83333333333331</c:v>
                </c:pt>
                <c:pt idx="12">
                  <c:v>307.29761904761909</c:v>
                </c:pt>
                <c:pt idx="13">
                  <c:v>306.51785714285717</c:v>
                </c:pt>
                <c:pt idx="14">
                  <c:v>306.03260869565219</c:v>
                </c:pt>
                <c:pt idx="15">
                  <c:v>310.1904761904762</c:v>
                </c:pt>
              </c:numCache>
            </c:numRef>
          </c:val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304.3</c:v>
                </c:pt>
                <c:pt idx="2">
                  <c:v>303.7</c:v>
                </c:pt>
                <c:pt idx="3">
                  <c:v>304.2</c:v>
                </c:pt>
                <c:pt idx="4">
                  <c:v>308.7</c:v>
                </c:pt>
                <c:pt idx="5">
                  <c:v>308.2</c:v>
                </c:pt>
                <c:pt idx="6">
                  <c:v>307.8</c:v>
                </c:pt>
                <c:pt idx="7">
                  <c:v>307.5</c:v>
                </c:pt>
                <c:pt idx="8">
                  <c:v>307.39999999999998</c:v>
                </c:pt>
                <c:pt idx="9">
                  <c:v>307.8</c:v>
                </c:pt>
                <c:pt idx="10">
                  <c:v>306.60000000000002</c:v>
                </c:pt>
                <c:pt idx="11">
                  <c:v>306</c:v>
                </c:pt>
                <c:pt idx="12">
                  <c:v>307</c:v>
                </c:pt>
                <c:pt idx="13">
                  <c:v>308.10000000000002</c:v>
                </c:pt>
                <c:pt idx="14">
                  <c:v>307.10000000000002</c:v>
                </c:pt>
                <c:pt idx="15">
                  <c:v>305.3</c:v>
                </c:pt>
                <c:pt idx="16">
                  <c:v>303.5</c:v>
                </c:pt>
                <c:pt idx="17">
                  <c:v>303.89999999999998</c:v>
                </c:pt>
              </c:numCache>
            </c:numRef>
          </c:val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0">
                  <c:v>307.77800000000002</c:v>
                </c:pt>
                <c:pt idx="1">
                  <c:v>306.39800000000002</c:v>
                </c:pt>
                <c:pt idx="2">
                  <c:v>310.3</c:v>
                </c:pt>
                <c:pt idx="3">
                  <c:v>310.17599999999999</c:v>
                </c:pt>
                <c:pt idx="4">
                  <c:v>310.45499999999998</c:v>
                </c:pt>
                <c:pt idx="5">
                  <c:v>310.291</c:v>
                </c:pt>
                <c:pt idx="6">
                  <c:v>308.94</c:v>
                </c:pt>
                <c:pt idx="7">
                  <c:v>308.83699999999999</c:v>
                </c:pt>
                <c:pt idx="8">
                  <c:v>305.476</c:v>
                </c:pt>
                <c:pt idx="9">
                  <c:v>306.363</c:v>
                </c:pt>
                <c:pt idx="10">
                  <c:v>308.70699999999999</c:v>
                </c:pt>
                <c:pt idx="11">
                  <c:v>308.80200000000002</c:v>
                </c:pt>
                <c:pt idx="12">
                  <c:v>309.10300000000001</c:v>
                </c:pt>
                <c:pt idx="13">
                  <c:v>307.68700000000001</c:v>
                </c:pt>
                <c:pt idx="14">
                  <c:v>308.06299999999999</c:v>
                </c:pt>
                <c:pt idx="15">
                  <c:v>307.36599999999999</c:v>
                </c:pt>
                <c:pt idx="16">
                  <c:v>309.29899999999998</c:v>
                </c:pt>
                <c:pt idx="17">
                  <c:v>309.10000000000002</c:v>
                </c:pt>
              </c:numCache>
            </c:numRef>
          </c:val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1">
                  <c:v>307.83</c:v>
                </c:pt>
                <c:pt idx="2">
                  <c:v>307.20999999999998</c:v>
                </c:pt>
                <c:pt idx="3">
                  <c:v>308.69</c:v>
                </c:pt>
                <c:pt idx="4">
                  <c:v>308.89999999999998</c:v>
                </c:pt>
                <c:pt idx="5">
                  <c:v>308</c:v>
                </c:pt>
                <c:pt idx="6">
                  <c:v>306.56</c:v>
                </c:pt>
                <c:pt idx="7">
                  <c:v>304.55</c:v>
                </c:pt>
                <c:pt idx="8">
                  <c:v>308.67</c:v>
                </c:pt>
                <c:pt idx="9">
                  <c:v>307.12</c:v>
                </c:pt>
                <c:pt idx="10">
                  <c:v>309.67</c:v>
                </c:pt>
                <c:pt idx="11">
                  <c:v>309.02999999999997</c:v>
                </c:pt>
                <c:pt idx="12">
                  <c:v>308.88</c:v>
                </c:pt>
                <c:pt idx="13">
                  <c:v>304.14</c:v>
                </c:pt>
                <c:pt idx="14">
                  <c:v>301.02</c:v>
                </c:pt>
                <c:pt idx="15">
                  <c:v>300.74</c:v>
                </c:pt>
                <c:pt idx="16">
                  <c:v>300.48</c:v>
                </c:pt>
              </c:numCache>
            </c:numRef>
          </c:val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309.14285714285717</c:v>
                </c:pt>
                <c:pt idx="2">
                  <c:v>311.42105263157896</c:v>
                </c:pt>
                <c:pt idx="3">
                  <c:v>309.94736842105266</c:v>
                </c:pt>
                <c:pt idx="4">
                  <c:v>310</c:v>
                </c:pt>
                <c:pt idx="5">
                  <c:v>308.90909090909093</c:v>
                </c:pt>
                <c:pt idx="6">
                  <c:v>308.54545454545456</c:v>
                </c:pt>
                <c:pt idx="7">
                  <c:v>307.77272727272725</c:v>
                </c:pt>
                <c:pt idx="8">
                  <c:v>306.8</c:v>
                </c:pt>
                <c:pt idx="9">
                  <c:v>308.39999999999998</c:v>
                </c:pt>
                <c:pt idx="10">
                  <c:v>308.625</c:v>
                </c:pt>
                <c:pt idx="11">
                  <c:v>308</c:v>
                </c:pt>
                <c:pt idx="12">
                  <c:v>309.15789473684208</c:v>
                </c:pt>
                <c:pt idx="13">
                  <c:v>309.16666666666669</c:v>
                </c:pt>
              </c:numCache>
            </c:numRef>
          </c:val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309</c:v>
                </c:pt>
                <c:pt idx="1">
                  <c:v>309</c:v>
                </c:pt>
                <c:pt idx="2">
                  <c:v>309</c:v>
                </c:pt>
                <c:pt idx="3">
                  <c:v>309</c:v>
                </c:pt>
                <c:pt idx="4">
                  <c:v>309</c:v>
                </c:pt>
                <c:pt idx="5">
                  <c:v>309</c:v>
                </c:pt>
                <c:pt idx="6">
                  <c:v>309</c:v>
                </c:pt>
                <c:pt idx="7">
                  <c:v>309</c:v>
                </c:pt>
                <c:pt idx="8">
                  <c:v>309</c:v>
                </c:pt>
                <c:pt idx="9">
                  <c:v>309</c:v>
                </c:pt>
                <c:pt idx="10">
                  <c:v>309</c:v>
                </c:pt>
                <c:pt idx="11">
                  <c:v>309</c:v>
                </c:pt>
                <c:pt idx="12">
                  <c:v>309</c:v>
                </c:pt>
                <c:pt idx="13">
                  <c:v>309</c:v>
                </c:pt>
                <c:pt idx="14">
                  <c:v>309</c:v>
                </c:pt>
                <c:pt idx="15">
                  <c:v>309</c:v>
                </c:pt>
                <c:pt idx="16">
                  <c:v>309</c:v>
                </c:pt>
                <c:pt idx="17">
                  <c:v>309</c:v>
                </c:pt>
              </c:numCache>
            </c:numRef>
          </c:val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311.69422222222227</c:v>
                </c:pt>
                <c:pt idx="1">
                  <c:v>308.28944017846783</c:v>
                </c:pt>
                <c:pt idx="2">
                  <c:v>308.18954899535163</c:v>
                </c:pt>
                <c:pt idx="3">
                  <c:v>308.59168187987126</c:v>
                </c:pt>
                <c:pt idx="4">
                  <c:v>308.84906840783253</c:v>
                </c:pt>
                <c:pt idx="5">
                  <c:v>308.46409882342948</c:v>
                </c:pt>
                <c:pt idx="6">
                  <c:v>308.49798195006747</c:v>
                </c:pt>
                <c:pt idx="7">
                  <c:v>308.13806007851798</c:v>
                </c:pt>
                <c:pt idx="8">
                  <c:v>307.20760797827904</c:v>
                </c:pt>
                <c:pt idx="9">
                  <c:v>307.60958985507244</c:v>
                </c:pt>
                <c:pt idx="10">
                  <c:v>307.75165492709044</c:v>
                </c:pt>
                <c:pt idx="11">
                  <c:v>307.08967035087727</c:v>
                </c:pt>
                <c:pt idx="12">
                  <c:v>307.53800392081899</c:v>
                </c:pt>
                <c:pt idx="13">
                  <c:v>306.93229158549781</c:v>
                </c:pt>
                <c:pt idx="14">
                  <c:v>305.79673944902549</c:v>
                </c:pt>
                <c:pt idx="15">
                  <c:v>305.4390941729323</c:v>
                </c:pt>
                <c:pt idx="16">
                  <c:v>306.5971150603782</c:v>
                </c:pt>
                <c:pt idx="17">
                  <c:v>307.12539682539688</c:v>
                </c:pt>
              </c:numCache>
            </c:numRef>
          </c:val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6.7319999999999709</c:v>
                </c:pt>
                <c:pt idx="1">
                  <c:v>10.139999999999986</c:v>
                </c:pt>
                <c:pt idx="2">
                  <c:v>11.509999999999991</c:v>
                </c:pt>
                <c:pt idx="3">
                  <c:v>10.430000000000007</c:v>
                </c:pt>
                <c:pt idx="4">
                  <c:v>9.824528301886744</c:v>
                </c:pt>
                <c:pt idx="5">
                  <c:v>6.9264999999999759</c:v>
                </c:pt>
                <c:pt idx="6">
                  <c:v>8.1937500000000227</c:v>
                </c:pt>
                <c:pt idx="7">
                  <c:v>8.8199999999999932</c:v>
                </c:pt>
                <c:pt idx="8">
                  <c:v>5.0878253968252807</c:v>
                </c:pt>
                <c:pt idx="9">
                  <c:v>4.2400000000000091</c:v>
                </c:pt>
                <c:pt idx="10">
                  <c:v>6.1737142857143112</c:v>
                </c:pt>
                <c:pt idx="11">
                  <c:v>7.126700000000028</c:v>
                </c:pt>
                <c:pt idx="12">
                  <c:v>6.4900000000000091</c:v>
                </c:pt>
                <c:pt idx="13">
                  <c:v>10.45999999999998</c:v>
                </c:pt>
                <c:pt idx="14">
                  <c:v>8.9162068965517278</c:v>
                </c:pt>
                <c:pt idx="15">
                  <c:v>9.4504761904761949</c:v>
                </c:pt>
                <c:pt idx="16">
                  <c:v>13.040454545454566</c:v>
                </c:pt>
                <c:pt idx="17">
                  <c:v>5.2000000000000455</c:v>
                </c:pt>
              </c:numCache>
            </c:numRef>
          </c:val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293</c:v>
                </c:pt>
                <c:pt idx="1">
                  <c:v>293</c:v>
                </c:pt>
                <c:pt idx="2">
                  <c:v>293</c:v>
                </c:pt>
                <c:pt idx="3">
                  <c:v>293</c:v>
                </c:pt>
                <c:pt idx="4">
                  <c:v>293</c:v>
                </c:pt>
                <c:pt idx="5">
                  <c:v>293</c:v>
                </c:pt>
                <c:pt idx="6">
                  <c:v>293</c:v>
                </c:pt>
                <c:pt idx="7">
                  <c:v>293</c:v>
                </c:pt>
                <c:pt idx="8">
                  <c:v>293</c:v>
                </c:pt>
                <c:pt idx="9">
                  <c:v>293</c:v>
                </c:pt>
                <c:pt idx="10">
                  <c:v>293</c:v>
                </c:pt>
                <c:pt idx="11">
                  <c:v>293</c:v>
                </c:pt>
                <c:pt idx="12">
                  <c:v>293</c:v>
                </c:pt>
                <c:pt idx="13">
                  <c:v>293</c:v>
                </c:pt>
                <c:pt idx="14">
                  <c:v>293</c:v>
                </c:pt>
                <c:pt idx="15">
                  <c:v>293</c:v>
                </c:pt>
                <c:pt idx="16">
                  <c:v>293</c:v>
                </c:pt>
                <c:pt idx="17">
                  <c:v>293</c:v>
                </c:pt>
              </c:numCache>
            </c:numRef>
          </c:val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  <c:pt idx="15">
                  <c:v>325</c:v>
                </c:pt>
                <c:pt idx="16">
                  <c:v>325</c:v>
                </c:pt>
                <c:pt idx="17">
                  <c:v>325</c:v>
                </c:pt>
              </c:numCache>
            </c:numRef>
          </c:val>
        </c:ser>
        <c:marker val="1"/>
        <c:axId val="120440320"/>
        <c:axId val="120442240"/>
      </c:lineChart>
      <c:catAx>
        <c:axId val="1204403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0442240"/>
        <c:crosses val="autoZero"/>
        <c:lblAlgn val="ctr"/>
        <c:lblOffset val="100"/>
        <c:tickLblSkip val="1"/>
        <c:tickMarkSkip val="1"/>
      </c:catAx>
      <c:valAx>
        <c:axId val="120442240"/>
        <c:scaling>
          <c:orientation val="minMax"/>
          <c:max val="341"/>
          <c:min val="27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0440320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141.14814814814815</c:v>
                </c:pt>
                <c:pt idx="2">
                  <c:v>140.96296296296296</c:v>
                </c:pt>
                <c:pt idx="3">
                  <c:v>141.7037037037037</c:v>
                </c:pt>
                <c:pt idx="4">
                  <c:v>140.66666666666666</c:v>
                </c:pt>
                <c:pt idx="5">
                  <c:v>140.25</c:v>
                </c:pt>
                <c:pt idx="6">
                  <c:v>140.21875</c:v>
                </c:pt>
                <c:pt idx="7">
                  <c:v>140.1875</c:v>
                </c:pt>
                <c:pt idx="8">
                  <c:v>140.65625</c:v>
                </c:pt>
                <c:pt idx="9">
                  <c:v>140.34375</c:v>
                </c:pt>
                <c:pt idx="10">
                  <c:v>141.09375</c:v>
                </c:pt>
                <c:pt idx="11">
                  <c:v>140.84375</c:v>
                </c:pt>
                <c:pt idx="12">
                  <c:v>140.71875</c:v>
                </c:pt>
                <c:pt idx="13">
                  <c:v>140.6875</c:v>
                </c:pt>
                <c:pt idx="14">
                  <c:v>140.53125</c:v>
                </c:pt>
                <c:pt idx="15">
                  <c:v>140.625</c:v>
                </c:pt>
                <c:pt idx="16">
                  <c:v>141.5625</c:v>
                </c:pt>
              </c:numCache>
            </c:numRef>
          </c:val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141.50954545454545</c:v>
                </c:pt>
                <c:pt idx="2">
                  <c:v>141.82050000000001</c:v>
                </c:pt>
                <c:pt idx="3">
                  <c:v>142.09</c:v>
                </c:pt>
                <c:pt idx="4">
                  <c:v>140.97636363636363</c:v>
                </c:pt>
                <c:pt idx="5">
                  <c:v>141.04400000000001</c:v>
                </c:pt>
                <c:pt idx="6">
                  <c:v>141.55818181818179</c:v>
                </c:pt>
                <c:pt idx="7">
                  <c:v>141.01</c:v>
                </c:pt>
                <c:pt idx="8">
                  <c:v>142.18700000000001</c:v>
                </c:pt>
                <c:pt idx="9">
                  <c:v>143.1925</c:v>
                </c:pt>
                <c:pt idx="10">
                  <c:v>141.89861904761906</c:v>
                </c:pt>
                <c:pt idx="11">
                  <c:v>142.1583</c:v>
                </c:pt>
                <c:pt idx="12">
                  <c:v>142.29664999999997</c:v>
                </c:pt>
                <c:pt idx="13">
                  <c:v>142.15077272727274</c:v>
                </c:pt>
                <c:pt idx="14">
                  <c:v>142.99420000000003</c:v>
                </c:pt>
                <c:pt idx="15">
                  <c:v>141.76499999999999</c:v>
                </c:pt>
                <c:pt idx="16">
                  <c:v>142.32422727272726</c:v>
                </c:pt>
                <c:pt idx="17">
                  <c:v>141.81509523809527</c:v>
                </c:pt>
              </c:numCache>
            </c:numRef>
          </c:val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0">
                  <c:v>142.80000000000001</c:v>
                </c:pt>
                <c:pt idx="1">
                  <c:v>142.63999999999999</c:v>
                </c:pt>
                <c:pt idx="2">
                  <c:v>141.9</c:v>
                </c:pt>
                <c:pt idx="3">
                  <c:v>141.74</c:v>
                </c:pt>
                <c:pt idx="4">
                  <c:v>141.86000000000001</c:v>
                </c:pt>
                <c:pt idx="5">
                  <c:v>141.28</c:v>
                </c:pt>
                <c:pt idx="6">
                  <c:v>142.19999999999999</c:v>
                </c:pt>
                <c:pt idx="7">
                  <c:v>142.07</c:v>
                </c:pt>
                <c:pt idx="8">
                  <c:v>141.51</c:v>
                </c:pt>
                <c:pt idx="9">
                  <c:v>141.57</c:v>
                </c:pt>
                <c:pt idx="10">
                  <c:v>142.38999999999999</c:v>
                </c:pt>
                <c:pt idx="11">
                  <c:v>141.21</c:v>
                </c:pt>
                <c:pt idx="12">
                  <c:v>142.1</c:v>
                </c:pt>
                <c:pt idx="13">
                  <c:v>141.69999999999999</c:v>
                </c:pt>
              </c:numCache>
            </c:numRef>
          </c:val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138.97999999999999</c:v>
                </c:pt>
                <c:pt idx="1">
                  <c:v>138.91</c:v>
                </c:pt>
                <c:pt idx="2">
                  <c:v>139.01</c:v>
                </c:pt>
                <c:pt idx="3">
                  <c:v>138.74</c:v>
                </c:pt>
                <c:pt idx="4">
                  <c:v>138.56</c:v>
                </c:pt>
                <c:pt idx="5">
                  <c:v>139.1</c:v>
                </c:pt>
                <c:pt idx="6">
                  <c:v>138.49</c:v>
                </c:pt>
                <c:pt idx="7">
                  <c:v>139.13999999999999</c:v>
                </c:pt>
                <c:pt idx="8">
                  <c:v>139.28</c:v>
                </c:pt>
                <c:pt idx="9">
                  <c:v>139.47</c:v>
                </c:pt>
                <c:pt idx="10">
                  <c:v>139.80000000000001</c:v>
                </c:pt>
                <c:pt idx="11">
                  <c:v>139.06</c:v>
                </c:pt>
                <c:pt idx="12">
                  <c:v>138.08000000000001</c:v>
                </c:pt>
                <c:pt idx="13">
                  <c:v>138.77000000000001</c:v>
                </c:pt>
                <c:pt idx="14">
                  <c:v>140.88</c:v>
                </c:pt>
                <c:pt idx="15">
                  <c:v>140.22999999999999</c:v>
                </c:pt>
                <c:pt idx="16">
                  <c:v>140.38</c:v>
                </c:pt>
              </c:numCache>
            </c:numRef>
          </c:val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143.3241379310345</c:v>
                </c:pt>
                <c:pt idx="2">
                  <c:v>143.64687499999999</c:v>
                </c:pt>
                <c:pt idx="3">
                  <c:v>143.16949152542375</c:v>
                </c:pt>
                <c:pt idx="4">
                  <c:v>143.69999999999999</c:v>
                </c:pt>
                <c:pt idx="5">
                  <c:v>144.44098360000001</c:v>
                </c:pt>
                <c:pt idx="6">
                  <c:v>143.32187500000001</c:v>
                </c:pt>
                <c:pt idx="7">
                  <c:v>143.12888888888887</c:v>
                </c:pt>
                <c:pt idx="8">
                  <c:v>143.32459016393443</c:v>
                </c:pt>
                <c:pt idx="9">
                  <c:v>144.15166666666673</c:v>
                </c:pt>
                <c:pt idx="10">
                  <c:v>143.81052631578945</c:v>
                </c:pt>
                <c:pt idx="11">
                  <c:v>143.54482758620694</c:v>
                </c:pt>
                <c:pt idx="12">
                  <c:v>142.75833333333333</c:v>
                </c:pt>
                <c:pt idx="13">
                  <c:v>142.39375000000001</c:v>
                </c:pt>
                <c:pt idx="14">
                  <c:v>143.58965517241384</c:v>
                </c:pt>
                <c:pt idx="15">
                  <c:v>142.57118644067802</c:v>
                </c:pt>
                <c:pt idx="16">
                  <c:v>142.55344827586208</c:v>
                </c:pt>
              </c:numCache>
            </c:numRef>
          </c:val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142.08333333333334</c:v>
                </c:pt>
                <c:pt idx="1">
                  <c:v>141.78260869565219</c:v>
                </c:pt>
                <c:pt idx="2">
                  <c:v>141.25641025641025</c:v>
                </c:pt>
                <c:pt idx="3">
                  <c:v>141.52604166666666</c:v>
                </c:pt>
                <c:pt idx="4">
                  <c:v>142.33490566037739</c:v>
                </c:pt>
                <c:pt idx="5">
                  <c:v>141.77927927927931</c:v>
                </c:pt>
                <c:pt idx="6">
                  <c:v>142.02631578947367</c:v>
                </c:pt>
                <c:pt idx="7">
                  <c:v>142.56060606060606</c:v>
                </c:pt>
                <c:pt idx="8">
                  <c:v>143.0625</c:v>
                </c:pt>
                <c:pt idx="9">
                  <c:v>143.81060606060603</c:v>
                </c:pt>
                <c:pt idx="10">
                  <c:v>143.78703703703704</c:v>
                </c:pt>
                <c:pt idx="11">
                  <c:v>143.04166666666666</c:v>
                </c:pt>
                <c:pt idx="12">
                  <c:v>143.83333333333334</c:v>
                </c:pt>
                <c:pt idx="13">
                  <c:v>143.60897435897434</c:v>
                </c:pt>
                <c:pt idx="14">
                  <c:v>142.93518518518519</c:v>
                </c:pt>
                <c:pt idx="15">
                  <c:v>142.15</c:v>
                </c:pt>
              </c:numCache>
            </c:numRef>
          </c:val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140.5</c:v>
                </c:pt>
                <c:pt idx="2">
                  <c:v>140.9</c:v>
                </c:pt>
                <c:pt idx="3">
                  <c:v>140.30000000000001</c:v>
                </c:pt>
                <c:pt idx="4">
                  <c:v>141.4</c:v>
                </c:pt>
                <c:pt idx="5">
                  <c:v>141.69999999999999</c:v>
                </c:pt>
                <c:pt idx="6">
                  <c:v>139.19999999999999</c:v>
                </c:pt>
                <c:pt idx="7">
                  <c:v>138.5</c:v>
                </c:pt>
                <c:pt idx="8">
                  <c:v>139.1</c:v>
                </c:pt>
                <c:pt idx="9">
                  <c:v>140.30000000000001</c:v>
                </c:pt>
                <c:pt idx="10">
                  <c:v>140.69999999999999</c:v>
                </c:pt>
                <c:pt idx="11">
                  <c:v>140.4</c:v>
                </c:pt>
                <c:pt idx="12">
                  <c:v>141.19999999999999</c:v>
                </c:pt>
                <c:pt idx="13">
                  <c:v>140.9</c:v>
                </c:pt>
                <c:pt idx="14">
                  <c:v>142.30000000000001</c:v>
                </c:pt>
                <c:pt idx="15">
                  <c:v>144.19999999999999</c:v>
                </c:pt>
                <c:pt idx="16">
                  <c:v>143.6</c:v>
                </c:pt>
                <c:pt idx="17">
                  <c:v>146.9</c:v>
                </c:pt>
              </c:numCache>
            </c:numRef>
          </c:val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0">
                  <c:v>142.75</c:v>
                </c:pt>
                <c:pt idx="1">
                  <c:v>143.72300000000001</c:v>
                </c:pt>
                <c:pt idx="2">
                  <c:v>142.31299999999999</c:v>
                </c:pt>
                <c:pt idx="3">
                  <c:v>141.553</c:v>
                </c:pt>
                <c:pt idx="4">
                  <c:v>142.5</c:v>
                </c:pt>
                <c:pt idx="5">
                  <c:v>142.18600000000001</c:v>
                </c:pt>
                <c:pt idx="6">
                  <c:v>141.238</c:v>
                </c:pt>
                <c:pt idx="7">
                  <c:v>143.09299999999999</c:v>
                </c:pt>
                <c:pt idx="8">
                  <c:v>141.77000000000001</c:v>
                </c:pt>
                <c:pt idx="9">
                  <c:v>140.80000000000001</c:v>
                </c:pt>
                <c:pt idx="10">
                  <c:v>139.78800000000001</c:v>
                </c:pt>
                <c:pt idx="11">
                  <c:v>139.012</c:v>
                </c:pt>
                <c:pt idx="12">
                  <c:v>140.22800000000001</c:v>
                </c:pt>
                <c:pt idx="13">
                  <c:v>139.88200000000001</c:v>
                </c:pt>
                <c:pt idx="14">
                  <c:v>140.54400000000001</c:v>
                </c:pt>
                <c:pt idx="15">
                  <c:v>140.78299999999999</c:v>
                </c:pt>
                <c:pt idx="16">
                  <c:v>142.19499999999999</c:v>
                </c:pt>
                <c:pt idx="17">
                  <c:v>143.19399999999999</c:v>
                </c:pt>
              </c:numCache>
            </c:numRef>
          </c:val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1">
                  <c:v>139.38</c:v>
                </c:pt>
                <c:pt idx="2">
                  <c:v>138.87</c:v>
                </c:pt>
                <c:pt idx="3">
                  <c:v>140.69</c:v>
                </c:pt>
                <c:pt idx="4">
                  <c:v>141.5</c:v>
                </c:pt>
                <c:pt idx="5">
                  <c:v>141.44</c:v>
                </c:pt>
                <c:pt idx="6">
                  <c:v>139.88999999999999</c:v>
                </c:pt>
                <c:pt idx="7">
                  <c:v>137.81</c:v>
                </c:pt>
                <c:pt idx="8">
                  <c:v>139.57</c:v>
                </c:pt>
                <c:pt idx="9">
                  <c:v>140.63999999999999</c:v>
                </c:pt>
                <c:pt idx="10">
                  <c:v>141.11000000000001</c:v>
                </c:pt>
                <c:pt idx="11">
                  <c:v>141.79</c:v>
                </c:pt>
                <c:pt idx="12">
                  <c:v>140.85</c:v>
                </c:pt>
                <c:pt idx="13">
                  <c:v>139.72999999999999</c:v>
                </c:pt>
                <c:pt idx="14">
                  <c:v>140.08000000000001</c:v>
                </c:pt>
                <c:pt idx="15">
                  <c:v>140.19999999999999</c:v>
                </c:pt>
                <c:pt idx="16">
                  <c:v>141.21</c:v>
                </c:pt>
              </c:numCache>
            </c:numRef>
          </c:val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140.90625</c:v>
                </c:pt>
                <c:pt idx="2">
                  <c:v>141.04545454545453</c:v>
                </c:pt>
                <c:pt idx="3">
                  <c:v>140.35</c:v>
                </c:pt>
                <c:pt idx="4">
                  <c:v>140.23809523809524</c:v>
                </c:pt>
                <c:pt idx="5">
                  <c:v>140.29411764705881</c:v>
                </c:pt>
                <c:pt idx="6">
                  <c:v>140</c:v>
                </c:pt>
                <c:pt idx="7">
                  <c:v>140.36363636363637</c:v>
                </c:pt>
                <c:pt idx="8">
                  <c:v>140.36842105263159</c:v>
                </c:pt>
                <c:pt idx="9">
                  <c:v>141</c:v>
                </c:pt>
                <c:pt idx="10">
                  <c:v>141.3125</c:v>
                </c:pt>
                <c:pt idx="11">
                  <c:v>140.52941176470588</c:v>
                </c:pt>
                <c:pt idx="12">
                  <c:v>140.47368421052633</c:v>
                </c:pt>
                <c:pt idx="13">
                  <c:v>140.55555555555554</c:v>
                </c:pt>
              </c:numCache>
            </c:numRef>
          </c:val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141.65333333333334</c:v>
                </c:pt>
                <c:pt idx="1">
                  <c:v>141.38236902293801</c:v>
                </c:pt>
                <c:pt idx="2">
                  <c:v>141.17252027648277</c:v>
                </c:pt>
                <c:pt idx="3">
                  <c:v>141.18622368957941</c:v>
                </c:pt>
                <c:pt idx="4">
                  <c:v>141.37360312015028</c:v>
                </c:pt>
                <c:pt idx="5">
                  <c:v>141.3514380526338</c:v>
                </c:pt>
                <c:pt idx="6">
                  <c:v>140.81431226076558</c:v>
                </c:pt>
                <c:pt idx="7">
                  <c:v>140.78636313131315</c:v>
                </c:pt>
                <c:pt idx="8">
                  <c:v>141.08287612165662</c:v>
                </c:pt>
                <c:pt idx="9">
                  <c:v>141.52785227272724</c:v>
                </c:pt>
                <c:pt idx="10">
                  <c:v>141.56904324004455</c:v>
                </c:pt>
                <c:pt idx="11">
                  <c:v>141.15899560175794</c:v>
                </c:pt>
                <c:pt idx="12">
                  <c:v>141.25387508771931</c:v>
                </c:pt>
                <c:pt idx="13">
                  <c:v>141.03785526418028</c:v>
                </c:pt>
                <c:pt idx="14">
                  <c:v>141.7317862946999</c:v>
                </c:pt>
                <c:pt idx="15">
                  <c:v>141.56552330508475</c:v>
                </c:pt>
                <c:pt idx="16">
                  <c:v>141.97502507836992</c:v>
                </c:pt>
                <c:pt idx="17">
                  <c:v>143.96969841269842</c:v>
                </c:pt>
              </c:numCache>
            </c:numRef>
          </c:val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3.8200000000000216</c:v>
                </c:pt>
                <c:pt idx="1">
                  <c:v>4.8130000000000166</c:v>
                </c:pt>
                <c:pt idx="2">
                  <c:v>4.7768749999999898</c:v>
                </c:pt>
                <c:pt idx="3">
                  <c:v>4.4294915254237424</c:v>
                </c:pt>
                <c:pt idx="4">
                  <c:v>5.1399999999999864</c:v>
                </c:pt>
                <c:pt idx="5">
                  <c:v>5.3409836000000155</c:v>
                </c:pt>
                <c:pt idx="6">
                  <c:v>4.8318749999999966</c:v>
                </c:pt>
                <c:pt idx="7">
                  <c:v>5.3188888888888641</c:v>
                </c:pt>
                <c:pt idx="8">
                  <c:v>4.2245901639344368</c:v>
                </c:pt>
                <c:pt idx="9">
                  <c:v>4.6816666666667288</c:v>
                </c:pt>
                <c:pt idx="10">
                  <c:v>4.0225263157894346</c:v>
                </c:pt>
                <c:pt idx="11">
                  <c:v>4.5328275862069347</c:v>
                </c:pt>
                <c:pt idx="12">
                  <c:v>5.7533333333333303</c:v>
                </c:pt>
                <c:pt idx="13">
                  <c:v>4.8389743589743262</c:v>
                </c:pt>
                <c:pt idx="14">
                  <c:v>3.5096551724138294</c:v>
                </c:pt>
                <c:pt idx="15">
                  <c:v>4</c:v>
                </c:pt>
                <c:pt idx="16">
                  <c:v>3.2199999999999989</c:v>
                </c:pt>
                <c:pt idx="17">
                  <c:v>5.0849047619047383</c:v>
                </c:pt>
              </c:numCache>
            </c:numRef>
          </c:val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133</c:v>
                </c:pt>
                <c:pt idx="1">
                  <c:v>133</c:v>
                </c:pt>
                <c:pt idx="2">
                  <c:v>133</c:v>
                </c:pt>
                <c:pt idx="3">
                  <c:v>133</c:v>
                </c:pt>
                <c:pt idx="4">
                  <c:v>133</c:v>
                </c:pt>
                <c:pt idx="5">
                  <c:v>133</c:v>
                </c:pt>
                <c:pt idx="6">
                  <c:v>133</c:v>
                </c:pt>
                <c:pt idx="7">
                  <c:v>133</c:v>
                </c:pt>
                <c:pt idx="8">
                  <c:v>133</c:v>
                </c:pt>
                <c:pt idx="9">
                  <c:v>133</c:v>
                </c:pt>
                <c:pt idx="10">
                  <c:v>133</c:v>
                </c:pt>
                <c:pt idx="11">
                  <c:v>133</c:v>
                </c:pt>
                <c:pt idx="12">
                  <c:v>133</c:v>
                </c:pt>
                <c:pt idx="13">
                  <c:v>133</c:v>
                </c:pt>
                <c:pt idx="14">
                  <c:v>133</c:v>
                </c:pt>
                <c:pt idx="15">
                  <c:v>133</c:v>
                </c:pt>
                <c:pt idx="16">
                  <c:v>133</c:v>
                </c:pt>
                <c:pt idx="17">
                  <c:v>133</c:v>
                </c:pt>
              </c:numCache>
            </c:numRef>
          </c:val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149</c:v>
                </c:pt>
                <c:pt idx="1">
                  <c:v>149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</c:numCache>
            </c:numRef>
          </c:val>
        </c:ser>
        <c:marker val="1"/>
        <c:axId val="120711808"/>
        <c:axId val="121398016"/>
      </c:lineChart>
      <c:catAx>
        <c:axId val="1207118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1398016"/>
        <c:crosses val="autoZero"/>
        <c:lblAlgn val="ctr"/>
        <c:lblOffset val="100"/>
        <c:tickLblSkip val="1"/>
        <c:tickMarkSkip val="1"/>
      </c:catAx>
      <c:valAx>
        <c:axId val="121398016"/>
        <c:scaling>
          <c:orientation val="minMax"/>
          <c:max val="157"/>
          <c:min val="1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0711808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15</xdr:col>
      <xdr:colOff>161925</xdr:colOff>
      <xdr:row>40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334436</xdr:colOff>
      <xdr:row>39</xdr:row>
      <xdr:rowOff>35718</xdr:rowOff>
    </xdr:from>
    <xdr:to>
      <xdr:col>5</xdr:col>
      <xdr:colOff>238125</xdr:colOff>
      <xdr:row>44</xdr:row>
      <xdr:rowOff>47624</xdr:rowOff>
    </xdr:to>
    <xdr:sp macro="" textlink="">
      <xdr:nvSpPr>
        <xdr:cNvPr id="4" name="雲形吹き出し 3"/>
        <xdr:cNvSpPr/>
      </xdr:nvSpPr>
      <xdr:spPr bwMode="auto">
        <a:xfrm flipV="1">
          <a:off x="596374" y="7298531"/>
          <a:ext cx="2606407" cy="845343"/>
        </a:xfrm>
        <a:prstGeom prst="cloudCallout">
          <a:avLst>
            <a:gd name="adj1" fmla="val -18973"/>
            <a:gd name="adj2" fmla="val 13484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平均値より除外しています（認証値シートの留意事項２をご参照下さい。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20</xdr:row>
      <xdr:rowOff>57149</xdr:rowOff>
    </xdr:from>
    <xdr:to>
      <xdr:col>8</xdr:col>
      <xdr:colOff>511968</xdr:colOff>
      <xdr:row>39</xdr:row>
      <xdr:rowOff>107155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0.82566</cdr:x>
      <cdr:y>0</cdr:y>
    </cdr:from>
    <cdr:to>
      <cdr:x>0.91102</cdr:x>
      <cdr:y>0.20433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4938" y="-3514"/>
          <a:ext cx="450188" cy="657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8</xdr:col>
      <xdr:colOff>238125</xdr:colOff>
      <xdr:row>39</xdr:row>
      <xdr:rowOff>130968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20</xdr:row>
      <xdr:rowOff>57149</xdr:rowOff>
    </xdr:from>
    <xdr:to>
      <xdr:col>16</xdr:col>
      <xdr:colOff>114300</xdr:colOff>
      <xdr:row>39</xdr:row>
      <xdr:rowOff>142874</xdr:rowOff>
    </xdr:to>
    <xdr:graphicFrame macro="">
      <xdr:nvGraphicFramePr>
        <xdr:cNvPr id="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404812</xdr:colOff>
      <xdr:row>20</xdr:row>
      <xdr:rowOff>71438</xdr:rowOff>
    </xdr:from>
    <xdr:to>
      <xdr:col>16</xdr:col>
      <xdr:colOff>35719</xdr:colOff>
      <xdr:row>39</xdr:row>
      <xdr:rowOff>119063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</xdr:colOff>
      <xdr:row>32</xdr:row>
      <xdr:rowOff>71434</xdr:rowOff>
    </xdr:from>
    <xdr:to>
      <xdr:col>12</xdr:col>
      <xdr:colOff>416720</xdr:colOff>
      <xdr:row>36</xdr:row>
      <xdr:rowOff>59530</xdr:rowOff>
    </xdr:to>
    <xdr:sp macro="" textlink="">
      <xdr:nvSpPr>
        <xdr:cNvPr id="6" name="角丸四角形吹き出し 5"/>
        <xdr:cNvSpPr/>
      </xdr:nvSpPr>
      <xdr:spPr bwMode="auto">
        <a:xfrm rot="10800000" flipH="1">
          <a:off x="7108032" y="6167434"/>
          <a:ext cx="1226344" cy="654846"/>
        </a:xfrm>
        <a:prstGeom prst="wedgeRoundRectCallou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東歯大市川病院は</a:t>
          </a:r>
          <a:endParaRPr kumimoji="1" lang="en-US" altLang="ja-JP" sz="1100"/>
        </a:p>
        <a:p>
          <a:pPr algn="ctr"/>
          <a:r>
            <a:rPr kumimoji="1" lang="ja-JP" altLang="en-US" sz="1100"/>
            <a:t>新</a:t>
          </a:r>
          <a:r>
            <a:rPr kumimoji="1" lang="en-US" altLang="ja-JP" sz="1100"/>
            <a:t>BCP</a:t>
          </a:r>
          <a:r>
            <a:rPr kumimoji="1" lang="ja-JP" altLang="en-US" sz="1100"/>
            <a:t>法に変更</a:t>
          </a:r>
          <a:endParaRPr kumimoji="1" lang="en-US" altLang="ja-JP" sz="1100"/>
        </a:p>
        <a:p>
          <a:pPr algn="ctr"/>
          <a:r>
            <a:rPr kumimoji="1" lang="ja-JP" altLang="en-US" sz="1100"/>
            <a:t>致しました。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0.82489</cdr:x>
      <cdr:y>0.00734</cdr:y>
    </cdr:from>
    <cdr:to>
      <cdr:x>0.9483</cdr:x>
      <cdr:y>0.13039</cdr:y>
    </cdr:to>
    <cdr:sp macro="" textlink="">
      <cdr:nvSpPr>
        <cdr:cNvPr id="4300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533" y="21531"/>
          <a:ext cx="628890" cy="360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BCG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法</a:t>
          </a:r>
        </a:p>
      </cdr:txBody>
    </cdr:sp>
  </cdr:relSizeAnchor>
  <cdr:relSizeAnchor xmlns:cdr="http://schemas.openxmlformats.org/drawingml/2006/chartDrawing">
    <cdr:from>
      <cdr:x>0.00932</cdr:x>
      <cdr:y>0.11598</cdr:y>
    </cdr:from>
    <cdr:to>
      <cdr:x>0.09001</cdr:x>
      <cdr:y>0.17689</cdr:y>
    </cdr:to>
    <cdr:sp macro="" textlink="">
      <cdr:nvSpPr>
        <cdr:cNvPr id="430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27025"/>
          <a:ext cx="410832" cy="175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0.77131</cdr:x>
      <cdr:y>0.02401</cdr:y>
    </cdr:from>
    <cdr:to>
      <cdr:x>0.99106</cdr:x>
      <cdr:y>0.12295</cdr:y>
    </cdr:to>
    <cdr:sp macro="" textlink="">
      <cdr:nvSpPr>
        <cdr:cNvPr id="4403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6981" y="73050"/>
          <a:ext cx="1153044" cy="285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改良法</a:t>
          </a:r>
        </a:p>
      </cdr:txBody>
    </cdr:sp>
  </cdr:relSizeAnchor>
  <cdr:relSizeAnchor xmlns:cdr="http://schemas.openxmlformats.org/drawingml/2006/chartDrawing">
    <cdr:from>
      <cdr:x>0.00894</cdr:x>
      <cdr:y>0.1203</cdr:y>
    </cdr:from>
    <cdr:to>
      <cdr:x>0.08579</cdr:x>
      <cdr:y>0.18256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790"/>
          <a:ext cx="409187" cy="17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0.08191</cdr:y>
    </cdr:from>
    <cdr:to>
      <cdr:x>0.11233</cdr:x>
      <cdr:y>0.16041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1"/>
          <a:ext cx="607219" cy="27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(g/dL)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0.77802</cdr:x>
      <cdr:y>0</cdr:y>
    </cdr:from>
    <cdr:to>
      <cdr:x>1</cdr:x>
      <cdr:y>0.09723</cdr:y>
    </cdr:to>
    <cdr:sp macro="" textlink="">
      <cdr:nvSpPr>
        <cdr:cNvPr id="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594" y="0"/>
          <a:ext cx="1199881" cy="32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改良法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15</xdr:col>
      <xdr:colOff>142875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9525</xdr:rowOff>
    </xdr:from>
    <xdr:to>
      <xdr:col>8</xdr:col>
      <xdr:colOff>133350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20</xdr:row>
      <xdr:rowOff>152400</xdr:rowOff>
    </xdr:from>
    <xdr:to>
      <xdr:col>16</xdr:col>
      <xdr:colOff>266700</xdr:colOff>
      <xdr:row>39</xdr:row>
      <xdr:rowOff>76200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0.78626</cdr:x>
      <cdr:y>0</cdr:y>
    </cdr:from>
    <cdr:to>
      <cdr:x>0.98147</cdr:x>
      <cdr:y>0.20139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3359" y="0"/>
          <a:ext cx="1028716" cy="621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0.00899</cdr:x>
      <cdr:y>0.11348</cdr:y>
    </cdr:from>
    <cdr:to>
      <cdr:x>0.12487</cdr:x>
      <cdr:y>0.19394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552"/>
          <a:ext cx="613677" cy="249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0.86562</cdr:x>
      <cdr:y>0.01233</cdr:y>
    </cdr:from>
    <cdr:to>
      <cdr:x>0.91851</cdr:x>
      <cdr:y>0.1433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1774" y="38100"/>
          <a:ext cx="303736" cy="404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endParaRPr lang="en-US" altLang="ja-JP" sz="9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104774</xdr:rowOff>
    </xdr:from>
    <xdr:to>
      <xdr:col>15</xdr:col>
      <xdr:colOff>190500</xdr:colOff>
      <xdr:row>39</xdr:row>
      <xdr:rowOff>142874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0.01939</cdr:y>
    </cdr:from>
    <cdr:to>
      <cdr:x>0.91045</cdr:x>
      <cdr:y>0.14688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9830" y="62142"/>
          <a:ext cx="304507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7</xdr:col>
      <xdr:colOff>595313</xdr:colOff>
      <xdr:row>39</xdr:row>
      <xdr:rowOff>119061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100012</xdr:colOff>
      <xdr:row>20</xdr:row>
      <xdr:rowOff>130969</xdr:rowOff>
    </xdr:from>
    <xdr:to>
      <xdr:col>16</xdr:col>
      <xdr:colOff>142874</xdr:colOff>
      <xdr:row>40</xdr:row>
      <xdr:rowOff>23813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0.81533</cdr:x>
      <cdr:y>0.04252</cdr:y>
    </cdr:from>
    <cdr:to>
      <cdr:x>0.90175</cdr:x>
      <cdr:y>0.23366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5115" y="135672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0.00821</cdr:x>
      <cdr:y>0.13482</cdr:y>
    </cdr:from>
    <cdr:to>
      <cdr:x>0.10485</cdr:x>
      <cdr:y>0.19312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9302"/>
          <a:ext cx="560563" cy="175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19</xdr:row>
      <xdr:rowOff>44450</xdr:rowOff>
    </xdr:from>
    <xdr:to>
      <xdr:col>17</xdr:col>
      <xdr:colOff>47625</xdr:colOff>
      <xdr:row>45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10"/>
  </sheetPr>
  <dimension ref="A1:H44"/>
  <sheetViews>
    <sheetView tabSelected="1" view="pageBreakPreview" zoomScale="75" zoomScaleNormal="65" zoomScaleSheetLayoutView="75" workbookViewId="0">
      <selection activeCell="M19" sqref="M19"/>
    </sheetView>
  </sheetViews>
  <sheetFormatPr defaultRowHeight="13.5"/>
  <cols>
    <col min="1" max="1" width="29.625" customWidth="1"/>
    <col min="2" max="2" width="9" style="185" bestFit="1" customWidth="1"/>
    <col min="3" max="3" width="11.75" bestFit="1" customWidth="1"/>
    <col min="4" max="4" width="10.875" customWidth="1"/>
    <col min="5" max="5" width="24.125" hidden="1" customWidth="1"/>
    <col min="6" max="6" width="4.625" bestFit="1" customWidth="1"/>
    <col min="7" max="7" width="9.625" bestFit="1" customWidth="1"/>
    <col min="8" max="8" width="23" bestFit="1" customWidth="1"/>
  </cols>
  <sheetData>
    <row r="1" spans="1:8" ht="22.5">
      <c r="A1" s="191" t="s">
        <v>106</v>
      </c>
      <c r="B1" s="192"/>
      <c r="C1" s="192"/>
      <c r="D1" s="192"/>
      <c r="E1" s="192"/>
      <c r="F1" s="192"/>
      <c r="G1" s="192"/>
      <c r="H1" s="192"/>
    </row>
    <row r="2" spans="1:8" ht="21.95" customHeight="1" thickBot="1">
      <c r="A2" s="15" t="s">
        <v>0</v>
      </c>
      <c r="B2" s="137" t="s">
        <v>107</v>
      </c>
      <c r="C2" s="16" t="s">
        <v>90</v>
      </c>
      <c r="D2" s="193" t="s">
        <v>108</v>
      </c>
      <c r="E2" s="194"/>
      <c r="F2" s="194"/>
      <c r="G2" s="195"/>
      <c r="H2" s="16" t="s">
        <v>91</v>
      </c>
    </row>
    <row r="3" spans="1:8" ht="21.95" customHeight="1" thickTop="1">
      <c r="A3" s="17" t="s">
        <v>17</v>
      </c>
      <c r="B3" s="138">
        <v>145</v>
      </c>
      <c r="C3" s="18" t="s">
        <v>18</v>
      </c>
      <c r="D3" s="139">
        <f>$B$3-2</f>
        <v>143</v>
      </c>
      <c r="E3" s="140" t="s">
        <v>109</v>
      </c>
      <c r="F3" s="140" t="s">
        <v>109</v>
      </c>
      <c r="G3" s="141">
        <f>$B$3+2</f>
        <v>147</v>
      </c>
      <c r="H3" s="19" t="s">
        <v>92</v>
      </c>
    </row>
    <row r="4" spans="1:8" ht="21.95" customHeight="1" thickBot="1">
      <c r="A4" s="20" t="s">
        <v>19</v>
      </c>
      <c r="B4" s="142">
        <v>5.4</v>
      </c>
      <c r="C4" s="21" t="s">
        <v>18</v>
      </c>
      <c r="D4" s="143">
        <f>$B$4-0.2</f>
        <v>5.2</v>
      </c>
      <c r="E4" s="144" t="s">
        <v>109</v>
      </c>
      <c r="F4" s="144" t="s">
        <v>109</v>
      </c>
      <c r="G4" s="145">
        <f>$B$4+0.2</f>
        <v>5.6000000000000005</v>
      </c>
      <c r="H4" s="22" t="s">
        <v>93</v>
      </c>
    </row>
    <row r="5" spans="1:8" s="13" customFormat="1" ht="21.95" customHeight="1" thickTop="1">
      <c r="A5" s="23" t="s">
        <v>110</v>
      </c>
      <c r="B5" s="146">
        <v>109</v>
      </c>
      <c r="C5" s="24" t="s">
        <v>18</v>
      </c>
      <c r="D5" s="147">
        <f>$B$5-3</f>
        <v>106</v>
      </c>
      <c r="E5" s="148" t="s">
        <v>109</v>
      </c>
      <c r="F5" s="148" t="s">
        <v>109</v>
      </c>
      <c r="G5" s="149">
        <f>$B$5+3</f>
        <v>112</v>
      </c>
      <c r="H5" s="25" t="s">
        <v>111</v>
      </c>
    </row>
    <row r="6" spans="1:8" ht="21.95" customHeight="1" thickBot="1">
      <c r="A6" s="20" t="s">
        <v>94</v>
      </c>
      <c r="B6" s="142">
        <v>106</v>
      </c>
      <c r="C6" s="21" t="s">
        <v>18</v>
      </c>
      <c r="D6" s="143">
        <f>$B$6-3</f>
        <v>103</v>
      </c>
      <c r="E6" s="144" t="s">
        <v>109</v>
      </c>
      <c r="F6" s="144" t="s">
        <v>109</v>
      </c>
      <c r="G6" s="145">
        <f>$B$6+3</f>
        <v>109</v>
      </c>
      <c r="H6" s="22" t="s">
        <v>111</v>
      </c>
    </row>
    <row r="7" spans="1:8" ht="21.95" customHeight="1" thickTop="1">
      <c r="A7" s="26" t="s">
        <v>21</v>
      </c>
      <c r="B7" s="150">
        <v>11.3</v>
      </c>
      <c r="C7" s="24" t="s">
        <v>10</v>
      </c>
      <c r="D7" s="151">
        <f>$B$7-0.5</f>
        <v>10.8</v>
      </c>
      <c r="E7" s="148" t="s">
        <v>109</v>
      </c>
      <c r="F7" s="148" t="s">
        <v>109</v>
      </c>
      <c r="G7" s="152">
        <f>$B$7+0.5</f>
        <v>11.8</v>
      </c>
      <c r="H7" s="25" t="s">
        <v>95</v>
      </c>
    </row>
    <row r="8" spans="1:8" ht="21.95" customHeight="1">
      <c r="A8" s="17" t="s">
        <v>16</v>
      </c>
      <c r="B8" s="138">
        <v>183</v>
      </c>
      <c r="C8" s="18" t="s">
        <v>10</v>
      </c>
      <c r="D8" s="153">
        <f>$B$8-5</f>
        <v>178</v>
      </c>
      <c r="E8" s="154" t="s">
        <v>109</v>
      </c>
      <c r="F8" s="154" t="s">
        <v>109</v>
      </c>
      <c r="G8" s="155">
        <f>$B$8+5</f>
        <v>188</v>
      </c>
      <c r="H8" s="19" t="s">
        <v>112</v>
      </c>
    </row>
    <row r="9" spans="1:8" ht="21.95" customHeight="1">
      <c r="A9" s="23" t="s">
        <v>9</v>
      </c>
      <c r="B9" s="156">
        <v>141</v>
      </c>
      <c r="C9" s="27" t="s">
        <v>10</v>
      </c>
      <c r="D9" s="157">
        <f>ROUNDDOWN($B$9*0.95,0)</f>
        <v>133</v>
      </c>
      <c r="E9" s="154" t="s">
        <v>109</v>
      </c>
      <c r="F9" s="154" t="s">
        <v>109</v>
      </c>
      <c r="G9" s="158">
        <f>ROUNDUP($B$9*1.05,0)</f>
        <v>149</v>
      </c>
      <c r="H9" s="28" t="s">
        <v>113</v>
      </c>
    </row>
    <row r="10" spans="1:8" ht="21.95" customHeight="1" thickBot="1">
      <c r="A10" s="20" t="s">
        <v>114</v>
      </c>
      <c r="B10" s="142">
        <v>50</v>
      </c>
      <c r="C10" s="21" t="s">
        <v>10</v>
      </c>
      <c r="D10" s="159">
        <f>ROUNDDOWN($B$10*0.95,0)</f>
        <v>47</v>
      </c>
      <c r="E10" s="160" t="s">
        <v>115</v>
      </c>
      <c r="F10" s="160" t="s">
        <v>115</v>
      </c>
      <c r="G10" s="161">
        <f>ROUNDUP($B$10*1.05,0)</f>
        <v>53</v>
      </c>
      <c r="H10" s="22" t="s">
        <v>116</v>
      </c>
    </row>
    <row r="11" spans="1:8" ht="21.95" customHeight="1" thickTop="1">
      <c r="A11" s="26" t="s">
        <v>117</v>
      </c>
      <c r="B11" s="146">
        <v>43</v>
      </c>
      <c r="C11" s="24" t="s">
        <v>10</v>
      </c>
      <c r="D11" s="147">
        <f>$B$11-3</f>
        <v>40</v>
      </c>
      <c r="E11" s="148" t="s">
        <v>115</v>
      </c>
      <c r="F11" s="148" t="s">
        <v>115</v>
      </c>
      <c r="G11" s="149">
        <f>$B$11+3</f>
        <v>46</v>
      </c>
      <c r="H11" s="25" t="s">
        <v>118</v>
      </c>
    </row>
    <row r="12" spans="1:8" ht="21.95" customHeight="1" thickBot="1">
      <c r="A12" s="29" t="s">
        <v>96</v>
      </c>
      <c r="B12" s="162">
        <v>50</v>
      </c>
      <c r="C12" s="30" t="s">
        <v>10</v>
      </c>
      <c r="D12" s="163">
        <f>$B$12-3</f>
        <v>47</v>
      </c>
      <c r="E12" s="164" t="s">
        <v>115</v>
      </c>
      <c r="F12" s="164" t="s">
        <v>115</v>
      </c>
      <c r="G12" s="165">
        <f>$B$12+3</f>
        <v>53</v>
      </c>
      <c r="H12" s="31" t="s">
        <v>149</v>
      </c>
    </row>
    <row r="13" spans="1:8" ht="21.95" customHeight="1" thickTop="1" thickBot="1">
      <c r="A13" s="32" t="s">
        <v>11</v>
      </c>
      <c r="B13" s="166">
        <v>6.6</v>
      </c>
      <c r="C13" s="33" t="s">
        <v>12</v>
      </c>
      <c r="D13" s="167">
        <f>$B$13-0.2</f>
        <v>6.3999999999999995</v>
      </c>
      <c r="E13" s="168" t="s">
        <v>115</v>
      </c>
      <c r="F13" s="168" t="s">
        <v>115</v>
      </c>
      <c r="G13" s="169">
        <f>$B$13+0.2</f>
        <v>6.8</v>
      </c>
      <c r="H13" s="34" t="s">
        <v>119</v>
      </c>
    </row>
    <row r="14" spans="1:8" ht="21.95" customHeight="1" thickTop="1">
      <c r="A14" s="26" t="s">
        <v>98</v>
      </c>
      <c r="B14" s="150">
        <v>4.2300000000000004</v>
      </c>
      <c r="C14" s="24" t="s">
        <v>12</v>
      </c>
      <c r="D14" s="151">
        <f>$B$14-0.2</f>
        <v>4.03</v>
      </c>
      <c r="E14" s="148" t="s">
        <v>115</v>
      </c>
      <c r="F14" s="148" t="s">
        <v>115</v>
      </c>
      <c r="G14" s="152">
        <f>$B$14+0.2</f>
        <v>4.4300000000000006</v>
      </c>
      <c r="H14" s="25" t="s">
        <v>97</v>
      </c>
    </row>
    <row r="15" spans="1:8" ht="21.95" customHeight="1" thickBot="1">
      <c r="A15" s="20" t="s">
        <v>120</v>
      </c>
      <c r="B15" s="170">
        <v>4.0999999999999996</v>
      </c>
      <c r="C15" s="21" t="s">
        <v>12</v>
      </c>
      <c r="D15" s="171">
        <f>$B$15-0.2</f>
        <v>3.8999999999999995</v>
      </c>
      <c r="E15" s="144" t="s">
        <v>115</v>
      </c>
      <c r="F15" s="144" t="s">
        <v>115</v>
      </c>
      <c r="G15" s="172">
        <f>$B$15+0.2</f>
        <v>4.3</v>
      </c>
      <c r="H15" s="22" t="s">
        <v>97</v>
      </c>
    </row>
    <row r="16" spans="1:8" ht="21.95" customHeight="1" thickTop="1">
      <c r="A16" s="38" t="s">
        <v>121</v>
      </c>
      <c r="B16" s="173">
        <v>2</v>
      </c>
      <c r="C16" s="18" t="s">
        <v>10</v>
      </c>
      <c r="D16" s="174">
        <f>$B$16-0.2</f>
        <v>1.8</v>
      </c>
      <c r="E16" s="154" t="s">
        <v>115</v>
      </c>
      <c r="F16" s="154" t="s">
        <v>115</v>
      </c>
      <c r="G16" s="175">
        <f>$B$16+0.2</f>
        <v>2.2000000000000002</v>
      </c>
      <c r="H16" s="19" t="s">
        <v>122</v>
      </c>
    </row>
    <row r="17" spans="1:8" ht="21.95" customHeight="1">
      <c r="A17" s="26" t="s">
        <v>24</v>
      </c>
      <c r="B17" s="176">
        <v>2.2799999999999998</v>
      </c>
      <c r="C17" s="24" t="s">
        <v>10</v>
      </c>
      <c r="D17" s="177">
        <f>$B$17-0.2</f>
        <v>2.0799999999999996</v>
      </c>
      <c r="E17" s="148" t="s">
        <v>115</v>
      </c>
      <c r="F17" s="148" t="s">
        <v>115</v>
      </c>
      <c r="G17" s="178">
        <f>$B$17+0.2</f>
        <v>2.48</v>
      </c>
      <c r="H17" s="25" t="s">
        <v>123</v>
      </c>
    </row>
    <row r="18" spans="1:8" ht="21.95" customHeight="1">
      <c r="A18" s="17" t="s">
        <v>15</v>
      </c>
      <c r="B18" s="173">
        <v>6.6</v>
      </c>
      <c r="C18" s="18" t="s">
        <v>10</v>
      </c>
      <c r="D18" s="174">
        <f>$B$18-0.3</f>
        <v>6.3</v>
      </c>
      <c r="E18" s="154" t="s">
        <v>115</v>
      </c>
      <c r="F18" s="154" t="s">
        <v>115</v>
      </c>
      <c r="G18" s="175">
        <f>$B$18+0.3</f>
        <v>6.8999999999999995</v>
      </c>
      <c r="H18" s="19" t="s">
        <v>124</v>
      </c>
    </row>
    <row r="19" spans="1:8" ht="21.95" customHeight="1">
      <c r="A19" s="26" t="s">
        <v>13</v>
      </c>
      <c r="B19" s="146">
        <v>33</v>
      </c>
      <c r="C19" s="24" t="s">
        <v>10</v>
      </c>
      <c r="D19" s="153">
        <f>$B$19-2</f>
        <v>31</v>
      </c>
      <c r="E19" s="154" t="s">
        <v>115</v>
      </c>
      <c r="F19" s="154" t="s">
        <v>115</v>
      </c>
      <c r="G19" s="155">
        <f>$B$19+2</f>
        <v>35</v>
      </c>
      <c r="H19" s="25" t="s">
        <v>125</v>
      </c>
    </row>
    <row r="20" spans="1:8" ht="21.95" customHeight="1">
      <c r="A20" s="17" t="s">
        <v>14</v>
      </c>
      <c r="B20" s="179">
        <v>2.94</v>
      </c>
      <c r="C20" s="18" t="s">
        <v>10</v>
      </c>
      <c r="D20" s="180">
        <f>$B$20-0.2</f>
        <v>2.7399999999999998</v>
      </c>
      <c r="E20" s="154" t="s">
        <v>115</v>
      </c>
      <c r="F20" s="154" t="s">
        <v>115</v>
      </c>
      <c r="G20" s="181">
        <f>$B$20+0.2</f>
        <v>3.14</v>
      </c>
      <c r="H20" s="19" t="s">
        <v>123</v>
      </c>
    </row>
    <row r="21" spans="1:8" ht="21.95" customHeight="1">
      <c r="A21" s="26" t="s">
        <v>2</v>
      </c>
      <c r="B21" s="146">
        <v>94</v>
      </c>
      <c r="C21" s="24" t="s">
        <v>3</v>
      </c>
      <c r="D21" s="157">
        <f>ROUNDDOWN($B$21*0.95,0)</f>
        <v>89</v>
      </c>
      <c r="E21" s="154" t="s">
        <v>115</v>
      </c>
      <c r="F21" s="154" t="s">
        <v>115</v>
      </c>
      <c r="G21" s="158">
        <f>ROUNDUP($B$21*1.05,0)</f>
        <v>99</v>
      </c>
      <c r="H21" s="25" t="s">
        <v>126</v>
      </c>
    </row>
    <row r="22" spans="1:8" ht="21.95" customHeight="1">
      <c r="A22" s="17" t="s">
        <v>4</v>
      </c>
      <c r="B22" s="138">
        <v>78</v>
      </c>
      <c r="C22" s="18" t="s">
        <v>3</v>
      </c>
      <c r="D22" s="157">
        <f>ROUNDDOWN($B$22*0.95,0)</f>
        <v>74</v>
      </c>
      <c r="E22" s="154" t="s">
        <v>115</v>
      </c>
      <c r="F22" s="154" t="s">
        <v>115</v>
      </c>
      <c r="G22" s="158">
        <f>ROUNDUP($B$22*1.05,0)</f>
        <v>82</v>
      </c>
      <c r="H22" s="19" t="s">
        <v>99</v>
      </c>
    </row>
    <row r="23" spans="1:8" ht="21.95" customHeight="1">
      <c r="A23" s="17" t="s">
        <v>127</v>
      </c>
      <c r="B23" s="138">
        <v>71</v>
      </c>
      <c r="C23" s="18" t="s">
        <v>3</v>
      </c>
      <c r="D23" s="157">
        <f>ROUNDDOWN($B$23*0.95,0)</f>
        <v>67</v>
      </c>
      <c r="E23" s="154" t="s">
        <v>115</v>
      </c>
      <c r="F23" s="154" t="s">
        <v>115</v>
      </c>
      <c r="G23" s="158">
        <f>ROUNDUP($B$23*1.05,0)</f>
        <v>75</v>
      </c>
      <c r="H23" s="25" t="s">
        <v>128</v>
      </c>
    </row>
    <row r="24" spans="1:8" ht="21.95" customHeight="1">
      <c r="A24" s="17" t="s">
        <v>5</v>
      </c>
      <c r="B24" s="138">
        <v>287</v>
      </c>
      <c r="C24" s="18" t="s">
        <v>3</v>
      </c>
      <c r="D24" s="157">
        <f>ROUNDDOWN($B$24*0.95,0)</f>
        <v>272</v>
      </c>
      <c r="E24" s="154" t="s">
        <v>115</v>
      </c>
      <c r="F24" s="154" t="s">
        <v>115</v>
      </c>
      <c r="G24" s="158">
        <f>ROUNDUP($B$24*1.05,0)</f>
        <v>302</v>
      </c>
      <c r="H24" s="19" t="s">
        <v>129</v>
      </c>
    </row>
    <row r="25" spans="1:8" ht="21.95" customHeight="1">
      <c r="A25" s="17" t="s">
        <v>6</v>
      </c>
      <c r="B25" s="138">
        <v>280</v>
      </c>
      <c r="C25" s="18" t="s">
        <v>3</v>
      </c>
      <c r="D25" s="157">
        <f>ROUNDDOWN($B$25*0.95,0)</f>
        <v>266</v>
      </c>
      <c r="E25" s="154" t="s">
        <v>115</v>
      </c>
      <c r="F25" s="154" t="s">
        <v>115</v>
      </c>
      <c r="G25" s="158">
        <f>ROUNDUP($B$25*1.05,0)</f>
        <v>294</v>
      </c>
      <c r="H25" s="19" t="s">
        <v>130</v>
      </c>
    </row>
    <row r="26" spans="1:8" ht="21.95" customHeight="1">
      <c r="A26" s="17" t="s">
        <v>131</v>
      </c>
      <c r="B26" s="138">
        <v>295</v>
      </c>
      <c r="C26" s="18" t="s">
        <v>3</v>
      </c>
      <c r="D26" s="157">
        <f>ROUNDDOWN($B$26*0.95,0)</f>
        <v>280</v>
      </c>
      <c r="E26" s="154" t="s">
        <v>115</v>
      </c>
      <c r="F26" s="154" t="s">
        <v>115</v>
      </c>
      <c r="G26" s="158">
        <f>ROUNDUP($B$26*1.05,0)</f>
        <v>310</v>
      </c>
      <c r="H26" s="19" t="s">
        <v>129</v>
      </c>
    </row>
    <row r="27" spans="1:8" ht="21.95" customHeight="1">
      <c r="A27" s="17" t="s">
        <v>132</v>
      </c>
      <c r="B27" s="138">
        <v>236</v>
      </c>
      <c r="C27" s="18" t="s">
        <v>3</v>
      </c>
      <c r="D27" s="157">
        <f>ROUNDDOWN($B$27*0.95,0)</f>
        <v>224</v>
      </c>
      <c r="E27" s="154" t="s">
        <v>115</v>
      </c>
      <c r="F27" s="154" t="s">
        <v>115</v>
      </c>
      <c r="G27" s="158">
        <f>ROUNDUP($B$27*1.05,0)</f>
        <v>248</v>
      </c>
      <c r="H27" s="19" t="s">
        <v>133</v>
      </c>
    </row>
    <row r="28" spans="1:8" ht="21.95" customHeight="1">
      <c r="A28" s="17" t="s">
        <v>134</v>
      </c>
      <c r="B28" s="138">
        <v>309</v>
      </c>
      <c r="C28" s="18" t="s">
        <v>3</v>
      </c>
      <c r="D28" s="157">
        <f>ROUNDDOWN($B$28*0.95,0)</f>
        <v>293</v>
      </c>
      <c r="E28" s="154" t="s">
        <v>115</v>
      </c>
      <c r="F28" s="154" t="s">
        <v>115</v>
      </c>
      <c r="G28" s="158">
        <f>ROUNDUP($B$28*1.05,0)</f>
        <v>325</v>
      </c>
      <c r="H28" s="19" t="s">
        <v>135</v>
      </c>
    </row>
    <row r="29" spans="1:8" ht="21.95" customHeight="1">
      <c r="A29" s="17" t="s">
        <v>23</v>
      </c>
      <c r="B29" s="182">
        <v>151</v>
      </c>
      <c r="C29" s="18" t="s">
        <v>136</v>
      </c>
      <c r="D29" s="157">
        <f>ROUNDDOWN($B$29*0.95,0)</f>
        <v>143</v>
      </c>
      <c r="E29" s="154" t="s">
        <v>115</v>
      </c>
      <c r="F29" s="154" t="s">
        <v>115</v>
      </c>
      <c r="G29" s="158">
        <f>ROUNDUP($B$29*1.05,0)</f>
        <v>159</v>
      </c>
      <c r="H29" s="19" t="s">
        <v>137</v>
      </c>
    </row>
    <row r="30" spans="1:8" ht="21.95" customHeight="1">
      <c r="A30" s="17" t="s">
        <v>138</v>
      </c>
      <c r="B30" s="173">
        <v>2.7</v>
      </c>
      <c r="C30" s="18" t="s">
        <v>10</v>
      </c>
      <c r="D30" s="174">
        <f>$B$30-0.2</f>
        <v>2.5</v>
      </c>
      <c r="E30" s="154" t="s">
        <v>139</v>
      </c>
      <c r="F30" s="154" t="s">
        <v>139</v>
      </c>
      <c r="G30" s="175">
        <f>$B$30+0.2</f>
        <v>2.9000000000000004</v>
      </c>
      <c r="H30" s="19" t="s">
        <v>140</v>
      </c>
    </row>
    <row r="31" spans="1:8" ht="21.95" customHeight="1">
      <c r="A31" s="17" t="s">
        <v>22</v>
      </c>
      <c r="B31" s="173">
        <v>6.1</v>
      </c>
      <c r="C31" s="18" t="s">
        <v>10</v>
      </c>
      <c r="D31" s="174">
        <f>$B$31-0.2</f>
        <v>5.8999999999999995</v>
      </c>
      <c r="E31" s="154" t="s">
        <v>139</v>
      </c>
      <c r="F31" s="154" t="s">
        <v>139</v>
      </c>
      <c r="G31" s="175">
        <f>$B$31+0.2</f>
        <v>6.3</v>
      </c>
      <c r="H31" s="19" t="s">
        <v>140</v>
      </c>
    </row>
    <row r="32" spans="1:8" ht="21.95" customHeight="1">
      <c r="A32" s="17" t="s">
        <v>25</v>
      </c>
      <c r="B32" s="182">
        <v>985</v>
      </c>
      <c r="C32" s="18" t="s">
        <v>10</v>
      </c>
      <c r="D32" s="157">
        <f>ROUNDDOWN($B$32*0.95,0)</f>
        <v>935</v>
      </c>
      <c r="E32" s="154" t="s">
        <v>139</v>
      </c>
      <c r="F32" s="154" t="s">
        <v>139</v>
      </c>
      <c r="G32" s="158">
        <f>ROUNDUP($B$32*1.05,0)</f>
        <v>1035</v>
      </c>
      <c r="H32" s="19" t="s">
        <v>141</v>
      </c>
    </row>
    <row r="33" spans="1:8" ht="21.95" customHeight="1">
      <c r="A33" s="17" t="s">
        <v>26</v>
      </c>
      <c r="B33" s="182">
        <v>196</v>
      </c>
      <c r="C33" s="18" t="s">
        <v>10</v>
      </c>
      <c r="D33" s="157">
        <f>ROUNDDOWN($B$33*0.9,0)</f>
        <v>176</v>
      </c>
      <c r="E33" s="154" t="s">
        <v>139</v>
      </c>
      <c r="F33" s="154" t="s">
        <v>139</v>
      </c>
      <c r="G33" s="158">
        <f>ROUNDUP($B$33*1.1,0)</f>
        <v>216</v>
      </c>
      <c r="H33" s="19" t="s">
        <v>142</v>
      </c>
    </row>
    <row r="34" spans="1:8" ht="21.95" customHeight="1">
      <c r="A34" s="17" t="s">
        <v>27</v>
      </c>
      <c r="B34" s="182">
        <v>91</v>
      </c>
      <c r="C34" s="18" t="s">
        <v>10</v>
      </c>
      <c r="D34" s="157">
        <f>ROUNDDOWN($B$34*0.9,0)</f>
        <v>81</v>
      </c>
      <c r="E34" s="154" t="s">
        <v>139</v>
      </c>
      <c r="F34" s="154" t="s">
        <v>139</v>
      </c>
      <c r="G34" s="158">
        <f>ROUNDUP($B$34*1.1,0)</f>
        <v>101</v>
      </c>
      <c r="H34" s="19" t="s">
        <v>143</v>
      </c>
    </row>
    <row r="35" spans="1:8" ht="21.95" customHeight="1">
      <c r="A35" s="35" t="s">
        <v>69</v>
      </c>
      <c r="B35" s="183"/>
      <c r="C35" s="36"/>
      <c r="D35" s="99"/>
      <c r="E35" s="100"/>
      <c r="F35" s="100"/>
      <c r="G35" s="101"/>
      <c r="H35" s="37"/>
    </row>
    <row r="36" spans="1:8" ht="21.95" customHeight="1">
      <c r="A36" s="39" t="s">
        <v>101</v>
      </c>
      <c r="B36" s="146">
        <v>80</v>
      </c>
      <c r="C36" s="24" t="s">
        <v>10</v>
      </c>
      <c r="D36" s="157">
        <f>$B$36-5</f>
        <v>75</v>
      </c>
      <c r="E36" s="154" t="s">
        <v>139</v>
      </c>
      <c r="F36" s="154" t="s">
        <v>139</v>
      </c>
      <c r="G36" s="158">
        <f>$B$36+5</f>
        <v>85</v>
      </c>
      <c r="H36" s="25" t="s">
        <v>100</v>
      </c>
    </row>
    <row r="37" spans="1:8" ht="21.95" customHeight="1">
      <c r="A37" s="17" t="s">
        <v>102</v>
      </c>
      <c r="B37" s="138">
        <v>61</v>
      </c>
      <c r="C37" s="18" t="s">
        <v>10</v>
      </c>
      <c r="D37" s="157">
        <f>$B$37-5</f>
        <v>56</v>
      </c>
      <c r="E37" s="154" t="s">
        <v>139</v>
      </c>
      <c r="F37" s="154" t="s">
        <v>139</v>
      </c>
      <c r="G37" s="158">
        <f>$B$37+5</f>
        <v>66</v>
      </c>
      <c r="H37" s="19" t="s">
        <v>100</v>
      </c>
    </row>
    <row r="38" spans="1:8" ht="21.95" customHeight="1">
      <c r="A38" s="40"/>
      <c r="B38" s="40"/>
      <c r="C38" s="40"/>
      <c r="D38" s="41"/>
      <c r="E38" s="42"/>
      <c r="F38" s="42"/>
      <c r="G38" s="43"/>
      <c r="H38" s="40"/>
    </row>
    <row r="39" spans="1:8" ht="18.75">
      <c r="A39" s="44" t="s">
        <v>103</v>
      </c>
      <c r="B39" s="40"/>
      <c r="C39" s="40"/>
      <c r="D39" s="45"/>
      <c r="E39" s="42"/>
      <c r="F39" s="42"/>
      <c r="G39" s="43"/>
      <c r="H39" s="40"/>
    </row>
    <row r="40" spans="1:8" ht="16.5">
      <c r="A40" s="196" t="s">
        <v>144</v>
      </c>
      <c r="B40" s="197"/>
      <c r="C40" s="197"/>
      <c r="D40" s="197"/>
      <c r="E40" s="197"/>
      <c r="F40" s="197"/>
      <c r="G40" s="197"/>
      <c r="H40" s="197"/>
    </row>
    <row r="41" spans="1:8" ht="18.75">
      <c r="A41" s="46" t="s">
        <v>145</v>
      </c>
      <c r="B41" s="47"/>
      <c r="C41" s="48"/>
      <c r="D41" s="49"/>
      <c r="E41" s="50"/>
      <c r="F41" s="50"/>
      <c r="G41" s="51"/>
      <c r="H41" s="52"/>
    </row>
    <row r="42" spans="1:8" s="14" customFormat="1" ht="16.5">
      <c r="A42" s="196" t="s">
        <v>146</v>
      </c>
      <c r="B42" s="198"/>
      <c r="C42" s="198"/>
      <c r="D42" s="198"/>
      <c r="E42" s="198"/>
      <c r="F42" s="198"/>
      <c r="G42" s="198"/>
      <c r="H42" s="198"/>
    </row>
    <row r="43" spans="1:8" s="14" customFormat="1" ht="16.5">
      <c r="A43" s="46" t="s">
        <v>147</v>
      </c>
      <c r="B43" s="184"/>
      <c r="C43" s="184"/>
      <c r="D43" s="184"/>
      <c r="E43" s="184"/>
      <c r="F43" s="184"/>
      <c r="G43" s="184"/>
      <c r="H43" s="184"/>
    </row>
    <row r="44" spans="1:8" s="14" customFormat="1" ht="18.75">
      <c r="A44" s="46" t="s">
        <v>148</v>
      </c>
      <c r="B44" s="47"/>
      <c r="C44" s="47"/>
      <c r="D44" s="45"/>
      <c r="E44" s="42"/>
      <c r="F44" s="42"/>
      <c r="G44" s="43"/>
      <c r="H44" s="40"/>
    </row>
  </sheetData>
  <mergeCells count="4">
    <mergeCell ref="A1:H1"/>
    <mergeCell ref="D2:G2"/>
    <mergeCell ref="A40:H40"/>
    <mergeCell ref="A42:H42"/>
  </mergeCells>
  <phoneticPr fontId="2"/>
  <printOptions horizontalCentered="1"/>
  <pageMargins left="0.19685039370078741" right="0.19685039370078741" top="0.89" bottom="0.19685039370078741" header="0.27559055118110237" footer="0.31496062992125984"/>
  <pageSetup paperSize="9" scale="87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R20"/>
  <sheetViews>
    <sheetView zoomScale="80" workbookViewId="0">
      <selection activeCell="S27" sqref="S27"/>
    </sheetView>
  </sheetViews>
  <sheetFormatPr defaultRowHeight="13.5"/>
  <cols>
    <col min="1" max="1" width="3.75" customWidth="1"/>
    <col min="2" max="2" width="8.87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25" customWidth="1"/>
    <col min="15" max="16" width="2.625" customWidth="1"/>
  </cols>
  <sheetData>
    <row r="1" spans="1:18" ht="20.100000000000001" customHeight="1">
      <c r="F1" s="54" t="s">
        <v>9</v>
      </c>
    </row>
    <row r="2" spans="1:18" s="74" customFormat="1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9" t="s">
        <v>37</v>
      </c>
      <c r="P2" s="80" t="s">
        <v>38</v>
      </c>
      <c r="Q2" s="53" t="s">
        <v>157</v>
      </c>
    </row>
    <row r="3" spans="1:18" s="74" customFormat="1" ht="15.95" customHeight="1">
      <c r="A3" s="63">
        <v>2</v>
      </c>
      <c r="B3" s="107"/>
      <c r="C3" s="107"/>
      <c r="D3" s="107">
        <v>142.80000000000001</v>
      </c>
      <c r="E3" s="107">
        <v>138.97999999999999</v>
      </c>
      <c r="F3" s="107"/>
      <c r="G3" s="107">
        <v>142.08333333333334</v>
      </c>
      <c r="H3" s="107"/>
      <c r="I3" s="107">
        <v>142.75</v>
      </c>
      <c r="J3" s="107"/>
      <c r="K3" s="107"/>
      <c r="L3" s="103">
        <v>141</v>
      </c>
      <c r="M3" s="98">
        <f t="shared" ref="M3:M20" si="0">AVERAGE(B3:K3)</f>
        <v>141.65333333333334</v>
      </c>
      <c r="N3" s="98">
        <f t="shared" ref="N3:N17" si="1">MAX(B3:K3)-MIN(B3:K3)</f>
        <v>3.8200000000000216</v>
      </c>
      <c r="O3" s="72">
        <v>133</v>
      </c>
      <c r="P3" s="73">
        <v>149</v>
      </c>
      <c r="Q3" s="116">
        <f>M3/M3*100</f>
        <v>100</v>
      </c>
    </row>
    <row r="4" spans="1:18" s="74" customFormat="1" ht="15.95" customHeight="1">
      <c r="A4" s="63">
        <v>3</v>
      </c>
      <c r="B4" s="107">
        <v>141.14814814814815</v>
      </c>
      <c r="C4" s="107">
        <v>141.50954545454545</v>
      </c>
      <c r="D4" s="107">
        <v>142.63999999999999</v>
      </c>
      <c r="E4" s="107">
        <v>138.91</v>
      </c>
      <c r="F4" s="107">
        <v>143.3241379310345</v>
      </c>
      <c r="G4" s="107">
        <v>141.78260869565219</v>
      </c>
      <c r="H4" s="107">
        <v>140.5</v>
      </c>
      <c r="I4" s="107">
        <v>143.72300000000001</v>
      </c>
      <c r="J4" s="107">
        <v>139.38</v>
      </c>
      <c r="K4" s="107">
        <v>140.90625</v>
      </c>
      <c r="L4" s="103">
        <v>141</v>
      </c>
      <c r="M4" s="98">
        <f t="shared" si="0"/>
        <v>141.38236902293801</v>
      </c>
      <c r="N4" s="98">
        <f t="shared" si="1"/>
        <v>4.8130000000000166</v>
      </c>
      <c r="O4" s="72">
        <v>133</v>
      </c>
      <c r="P4" s="73">
        <v>149</v>
      </c>
      <c r="Q4" s="116">
        <f>M4/M$3*100</f>
        <v>99.808713071539444</v>
      </c>
    </row>
    <row r="5" spans="1:18" s="74" customFormat="1" ht="15.95" customHeight="1">
      <c r="A5" s="63">
        <v>4</v>
      </c>
      <c r="B5" s="107">
        <v>140.96296296296296</v>
      </c>
      <c r="C5" s="107">
        <v>141.82050000000001</v>
      </c>
      <c r="D5" s="107">
        <v>141.9</v>
      </c>
      <c r="E5" s="107">
        <v>139.01</v>
      </c>
      <c r="F5" s="107">
        <v>143.64687499999999</v>
      </c>
      <c r="G5" s="107">
        <v>141.25641025641025</v>
      </c>
      <c r="H5" s="107">
        <v>140.9</v>
      </c>
      <c r="I5" s="107">
        <v>142.31299999999999</v>
      </c>
      <c r="J5" s="107">
        <v>138.87</v>
      </c>
      <c r="K5" s="107">
        <v>141.04545454545453</v>
      </c>
      <c r="L5" s="103">
        <v>141</v>
      </c>
      <c r="M5" s="98">
        <f t="shared" si="0"/>
        <v>141.17252027648277</v>
      </c>
      <c r="N5" s="98">
        <f t="shared" si="1"/>
        <v>4.7768749999999898</v>
      </c>
      <c r="O5" s="72">
        <v>133</v>
      </c>
      <c r="P5" s="73">
        <v>149</v>
      </c>
      <c r="Q5" s="116">
        <f t="shared" ref="Q5:Q17" si="2">M5/M$3*100</f>
        <v>99.660570601809184</v>
      </c>
    </row>
    <row r="6" spans="1:18" s="74" customFormat="1" ht="15.95" customHeight="1">
      <c r="A6" s="63">
        <v>5</v>
      </c>
      <c r="B6" s="107">
        <v>141.7037037037037</v>
      </c>
      <c r="C6" s="107">
        <v>142.09</v>
      </c>
      <c r="D6" s="107">
        <v>141.74</v>
      </c>
      <c r="E6" s="107">
        <v>138.74</v>
      </c>
      <c r="F6" s="107">
        <v>143.16949152542375</v>
      </c>
      <c r="G6" s="107">
        <v>141.52604166666666</v>
      </c>
      <c r="H6" s="107">
        <v>140.30000000000001</v>
      </c>
      <c r="I6" s="107">
        <v>141.553</v>
      </c>
      <c r="J6" s="107">
        <v>140.69</v>
      </c>
      <c r="K6" s="107">
        <v>140.35</v>
      </c>
      <c r="L6" s="103">
        <v>141</v>
      </c>
      <c r="M6" s="98">
        <f t="shared" si="0"/>
        <v>141.18622368957941</v>
      </c>
      <c r="N6" s="98">
        <f t="shared" si="1"/>
        <v>4.4294915254237424</v>
      </c>
      <c r="O6" s="72">
        <v>133</v>
      </c>
      <c r="P6" s="73">
        <v>149</v>
      </c>
      <c r="Q6" s="116">
        <f t="shared" si="2"/>
        <v>99.670244509774619</v>
      </c>
    </row>
    <row r="7" spans="1:18" s="74" customFormat="1" ht="15.95" customHeight="1">
      <c r="A7" s="63">
        <v>6</v>
      </c>
      <c r="B7" s="107">
        <v>140.66666666666666</v>
      </c>
      <c r="C7" s="107">
        <v>140.97636363636363</v>
      </c>
      <c r="D7" s="107">
        <v>141.86000000000001</v>
      </c>
      <c r="E7" s="107">
        <v>138.56</v>
      </c>
      <c r="F7" s="107">
        <v>143.69999999999999</v>
      </c>
      <c r="G7" s="107">
        <v>142.33490566037739</v>
      </c>
      <c r="H7" s="107">
        <v>141.4</v>
      </c>
      <c r="I7" s="107">
        <v>142.5</v>
      </c>
      <c r="J7" s="98">
        <v>141.5</v>
      </c>
      <c r="K7" s="107">
        <v>140.23809523809524</v>
      </c>
      <c r="L7" s="103">
        <v>141</v>
      </c>
      <c r="M7" s="98">
        <f t="shared" si="0"/>
        <v>141.37360312015028</v>
      </c>
      <c r="N7" s="98">
        <f t="shared" si="1"/>
        <v>5.1399999999999864</v>
      </c>
      <c r="O7" s="72">
        <v>133</v>
      </c>
      <c r="P7" s="73">
        <v>149</v>
      </c>
      <c r="Q7" s="116">
        <f t="shared" si="2"/>
        <v>99.802524793027771</v>
      </c>
    </row>
    <row r="8" spans="1:18" s="74" customFormat="1" ht="15.95" customHeight="1">
      <c r="A8" s="63">
        <v>7</v>
      </c>
      <c r="B8" s="107">
        <v>140.25</v>
      </c>
      <c r="C8" s="107">
        <v>141.04400000000001</v>
      </c>
      <c r="D8" s="107">
        <v>141.28</v>
      </c>
      <c r="E8" s="107">
        <v>139.1</v>
      </c>
      <c r="F8" s="107">
        <v>144.44098360000001</v>
      </c>
      <c r="G8" s="107">
        <v>141.77927927927931</v>
      </c>
      <c r="H8" s="107">
        <v>141.69999999999999</v>
      </c>
      <c r="I8" s="107">
        <v>142.18600000000001</v>
      </c>
      <c r="J8" s="98">
        <v>141.44</v>
      </c>
      <c r="K8" s="107">
        <v>140.29411764705881</v>
      </c>
      <c r="L8" s="103">
        <v>141</v>
      </c>
      <c r="M8" s="98">
        <f t="shared" si="0"/>
        <v>141.3514380526338</v>
      </c>
      <c r="N8" s="98">
        <f t="shared" si="1"/>
        <v>5.3409836000000155</v>
      </c>
      <c r="O8" s="72">
        <v>133</v>
      </c>
      <c r="P8" s="73">
        <v>149</v>
      </c>
      <c r="Q8" s="116">
        <f t="shared" si="2"/>
        <v>99.786877390319418</v>
      </c>
    </row>
    <row r="9" spans="1:18" s="74" customFormat="1" ht="15.95" customHeight="1">
      <c r="A9" s="63">
        <v>8</v>
      </c>
      <c r="B9" s="107">
        <v>140.21875</v>
      </c>
      <c r="C9" s="107">
        <v>141.55818181818179</v>
      </c>
      <c r="D9" s="107">
        <v>142.19999999999999</v>
      </c>
      <c r="E9" s="107">
        <v>138.49</v>
      </c>
      <c r="F9" s="107">
        <v>143.32187500000001</v>
      </c>
      <c r="G9" s="107">
        <v>142.02631578947367</v>
      </c>
      <c r="H9" s="107">
        <v>139.19999999999999</v>
      </c>
      <c r="I9" s="107">
        <v>141.238</v>
      </c>
      <c r="J9" s="107">
        <v>139.88999999999999</v>
      </c>
      <c r="K9" s="107">
        <v>140</v>
      </c>
      <c r="L9" s="103">
        <v>141</v>
      </c>
      <c r="M9" s="98">
        <f t="shared" si="0"/>
        <v>140.81431226076558</v>
      </c>
      <c r="N9" s="98">
        <f t="shared" si="1"/>
        <v>4.8318749999999966</v>
      </c>
      <c r="O9" s="72">
        <v>133</v>
      </c>
      <c r="P9" s="73">
        <v>149</v>
      </c>
      <c r="Q9" s="116">
        <f t="shared" si="2"/>
        <v>99.407694084689552</v>
      </c>
    </row>
    <row r="10" spans="1:18" s="74" customFormat="1" ht="15.95" customHeight="1">
      <c r="A10" s="63">
        <v>9</v>
      </c>
      <c r="B10" s="107">
        <v>140.1875</v>
      </c>
      <c r="C10" s="107">
        <v>141.01</v>
      </c>
      <c r="D10" s="107">
        <v>142.07</v>
      </c>
      <c r="E10" s="107">
        <v>139.13999999999999</v>
      </c>
      <c r="F10" s="107">
        <v>143.12888888888887</v>
      </c>
      <c r="G10" s="107">
        <v>142.56060606060606</v>
      </c>
      <c r="H10" s="107">
        <v>138.5</v>
      </c>
      <c r="I10" s="107">
        <v>143.09299999999999</v>
      </c>
      <c r="J10" s="107">
        <v>137.81</v>
      </c>
      <c r="K10" s="107">
        <v>140.36363636363637</v>
      </c>
      <c r="L10" s="103">
        <v>141</v>
      </c>
      <c r="M10" s="98">
        <f t="shared" si="0"/>
        <v>140.78636313131315</v>
      </c>
      <c r="N10" s="98">
        <f t="shared" si="1"/>
        <v>5.3188888888888641</v>
      </c>
      <c r="O10" s="72">
        <v>133</v>
      </c>
      <c r="P10" s="73">
        <v>149</v>
      </c>
      <c r="Q10" s="116">
        <f t="shared" si="2"/>
        <v>99.387963430426268</v>
      </c>
    </row>
    <row r="11" spans="1:18" s="74" customFormat="1" ht="15.95" customHeight="1">
      <c r="A11" s="63">
        <v>10</v>
      </c>
      <c r="B11" s="107">
        <v>140.65625</v>
      </c>
      <c r="C11" s="107">
        <v>142.18700000000001</v>
      </c>
      <c r="D11" s="107">
        <v>141.51</v>
      </c>
      <c r="E11" s="107">
        <v>139.28</v>
      </c>
      <c r="F11" s="107">
        <v>143.32459016393443</v>
      </c>
      <c r="G11" s="107">
        <v>143.0625</v>
      </c>
      <c r="H11" s="107">
        <v>139.1</v>
      </c>
      <c r="I11" s="107">
        <v>141.77000000000001</v>
      </c>
      <c r="J11" s="107">
        <v>139.57</v>
      </c>
      <c r="K11" s="107">
        <v>140.36842105263159</v>
      </c>
      <c r="L11" s="103">
        <v>141</v>
      </c>
      <c r="M11" s="98">
        <f t="shared" si="0"/>
        <v>141.08287612165662</v>
      </c>
      <c r="N11" s="98">
        <f t="shared" si="1"/>
        <v>4.2245901639344368</v>
      </c>
      <c r="O11" s="72">
        <v>133</v>
      </c>
      <c r="P11" s="73">
        <v>149</v>
      </c>
      <c r="Q11" s="116">
        <f t="shared" si="2"/>
        <v>99.597286418714674</v>
      </c>
    </row>
    <row r="12" spans="1:18" s="74" customFormat="1" ht="15.95" customHeight="1">
      <c r="A12" s="63">
        <v>11</v>
      </c>
      <c r="B12" s="107">
        <v>140.34375</v>
      </c>
      <c r="C12" s="107">
        <v>143.1925</v>
      </c>
      <c r="D12" s="107">
        <v>141.57</v>
      </c>
      <c r="E12" s="107">
        <v>139.47</v>
      </c>
      <c r="F12" s="107">
        <v>144.15166666666673</v>
      </c>
      <c r="G12" s="107">
        <v>143.81060606060603</v>
      </c>
      <c r="H12" s="107">
        <v>140.30000000000001</v>
      </c>
      <c r="I12" s="107">
        <v>140.80000000000001</v>
      </c>
      <c r="J12" s="98">
        <v>140.63999999999999</v>
      </c>
      <c r="K12" s="107">
        <v>141</v>
      </c>
      <c r="L12" s="103">
        <v>141</v>
      </c>
      <c r="M12" s="98">
        <f t="shared" si="0"/>
        <v>141.52785227272724</v>
      </c>
      <c r="N12" s="98">
        <f t="shared" si="1"/>
        <v>4.6816666666667288</v>
      </c>
      <c r="O12" s="72">
        <v>133</v>
      </c>
      <c r="P12" s="73">
        <v>149</v>
      </c>
      <c r="Q12" s="116">
        <f t="shared" si="2"/>
        <v>99.911416796447128</v>
      </c>
    </row>
    <row r="13" spans="1:18" s="74" customFormat="1" ht="15.95" customHeight="1">
      <c r="A13" s="63">
        <v>12</v>
      </c>
      <c r="B13" s="107">
        <v>141.09375</v>
      </c>
      <c r="C13" s="107">
        <v>141.89861904761906</v>
      </c>
      <c r="D13" s="107">
        <v>142.38999999999999</v>
      </c>
      <c r="E13" s="107">
        <v>139.80000000000001</v>
      </c>
      <c r="F13" s="107">
        <v>143.81052631578945</v>
      </c>
      <c r="G13" s="107">
        <v>143.78703703703704</v>
      </c>
      <c r="H13" s="107">
        <v>140.69999999999999</v>
      </c>
      <c r="I13" s="107">
        <v>139.78800000000001</v>
      </c>
      <c r="J13" s="98">
        <v>141.11000000000001</v>
      </c>
      <c r="K13" s="107">
        <v>141.3125</v>
      </c>
      <c r="L13" s="103">
        <v>141</v>
      </c>
      <c r="M13" s="98">
        <f t="shared" si="0"/>
        <v>141.56904324004455</v>
      </c>
      <c r="N13" s="98">
        <f t="shared" si="1"/>
        <v>4.0225263157894346</v>
      </c>
      <c r="O13" s="72">
        <v>133</v>
      </c>
      <c r="P13" s="73">
        <v>149</v>
      </c>
      <c r="Q13" s="116">
        <f t="shared" si="2"/>
        <v>99.94049551019711</v>
      </c>
    </row>
    <row r="14" spans="1:18" s="74" customFormat="1" ht="15.95" customHeight="1">
      <c r="A14" s="63">
        <v>1</v>
      </c>
      <c r="B14" s="107">
        <v>140.84375</v>
      </c>
      <c r="C14" s="107">
        <v>142.1583</v>
      </c>
      <c r="D14" s="107">
        <v>141.21</v>
      </c>
      <c r="E14" s="107">
        <v>139.06</v>
      </c>
      <c r="F14" s="107">
        <v>143.54482758620694</v>
      </c>
      <c r="G14" s="107">
        <v>143.04166666666666</v>
      </c>
      <c r="H14" s="107">
        <v>140.4</v>
      </c>
      <c r="I14" s="107">
        <v>139.012</v>
      </c>
      <c r="J14" s="107">
        <v>141.79</v>
      </c>
      <c r="K14" s="107">
        <v>140.52941176470588</v>
      </c>
      <c r="L14" s="103">
        <v>141</v>
      </c>
      <c r="M14" s="98">
        <f t="shared" si="0"/>
        <v>141.15899560175794</v>
      </c>
      <c r="N14" s="98">
        <f t="shared" si="1"/>
        <v>4.5328275862069347</v>
      </c>
      <c r="O14" s="72">
        <v>133</v>
      </c>
      <c r="P14" s="73">
        <v>149</v>
      </c>
      <c r="Q14" s="116">
        <f t="shared" si="2"/>
        <v>99.651022873981972</v>
      </c>
    </row>
    <row r="15" spans="1:18" s="74" customFormat="1" ht="15.95" customHeight="1">
      <c r="A15" s="63">
        <v>2</v>
      </c>
      <c r="B15" s="107">
        <v>140.71875</v>
      </c>
      <c r="C15" s="107">
        <v>142.29664999999997</v>
      </c>
      <c r="D15" s="107">
        <v>142.1</v>
      </c>
      <c r="E15" s="107">
        <v>138.08000000000001</v>
      </c>
      <c r="F15" s="107">
        <v>142.75833333333333</v>
      </c>
      <c r="G15" s="107">
        <v>143.83333333333334</v>
      </c>
      <c r="H15" s="107">
        <v>141.19999999999999</v>
      </c>
      <c r="I15" s="107">
        <v>140.22800000000001</v>
      </c>
      <c r="J15" s="107">
        <v>140.85</v>
      </c>
      <c r="K15" s="107">
        <v>140.47368421052633</v>
      </c>
      <c r="L15" s="103">
        <v>141</v>
      </c>
      <c r="M15" s="98">
        <f t="shared" si="0"/>
        <v>141.25387508771931</v>
      </c>
      <c r="N15" s="98">
        <f t="shared" si="1"/>
        <v>5.7533333333333303</v>
      </c>
      <c r="O15" s="72">
        <v>133</v>
      </c>
      <c r="P15" s="73">
        <v>149</v>
      </c>
      <c r="Q15" s="116">
        <f t="shared" si="2"/>
        <v>99.718002932783762</v>
      </c>
      <c r="R15" s="81"/>
    </row>
    <row r="16" spans="1:18" s="74" customFormat="1" ht="15.95" customHeight="1">
      <c r="A16" s="63">
        <v>3</v>
      </c>
      <c r="B16" s="107">
        <v>140.6875</v>
      </c>
      <c r="C16" s="107">
        <v>142.15077272727274</v>
      </c>
      <c r="D16" s="107">
        <v>141.69999999999999</v>
      </c>
      <c r="E16" s="107">
        <v>138.77000000000001</v>
      </c>
      <c r="F16" s="107">
        <v>142.39375000000001</v>
      </c>
      <c r="G16" s="107">
        <v>143.60897435897434</v>
      </c>
      <c r="H16" s="107">
        <v>140.9</v>
      </c>
      <c r="I16" s="107">
        <v>139.88200000000001</v>
      </c>
      <c r="J16" s="107">
        <v>139.72999999999999</v>
      </c>
      <c r="K16" s="107">
        <v>140.55555555555554</v>
      </c>
      <c r="L16" s="103">
        <v>141</v>
      </c>
      <c r="M16" s="98">
        <f t="shared" si="0"/>
        <v>141.03785526418028</v>
      </c>
      <c r="N16" s="98">
        <f t="shared" si="1"/>
        <v>4.8389743589743262</v>
      </c>
      <c r="O16" s="72">
        <v>133</v>
      </c>
      <c r="P16" s="73">
        <v>149</v>
      </c>
      <c r="Q16" s="116">
        <f t="shared" si="2"/>
        <v>99.565503998621239</v>
      </c>
      <c r="R16" s="81"/>
    </row>
    <row r="17" spans="1:18" s="74" customFormat="1" ht="15.95" customHeight="1">
      <c r="A17" s="63">
        <v>4</v>
      </c>
      <c r="B17" s="107">
        <v>140.53125</v>
      </c>
      <c r="C17" s="107">
        <v>142.99420000000003</v>
      </c>
      <c r="D17" s="188"/>
      <c r="E17" s="107">
        <v>140.88</v>
      </c>
      <c r="F17" s="107">
        <v>143.58965517241384</v>
      </c>
      <c r="G17" s="107">
        <v>142.93518518518519</v>
      </c>
      <c r="H17" s="107">
        <v>142.30000000000001</v>
      </c>
      <c r="I17" s="107">
        <v>140.54400000000001</v>
      </c>
      <c r="J17" s="107">
        <v>140.08000000000001</v>
      </c>
      <c r="K17" s="188"/>
      <c r="L17" s="103">
        <v>141</v>
      </c>
      <c r="M17" s="98">
        <f t="shared" si="0"/>
        <v>141.7317862946999</v>
      </c>
      <c r="N17" s="98">
        <f t="shared" si="1"/>
        <v>3.5096551724138294</v>
      </c>
      <c r="O17" s="72">
        <v>133</v>
      </c>
      <c r="P17" s="73">
        <v>149</v>
      </c>
      <c r="Q17" s="116">
        <f t="shared" si="2"/>
        <v>100.05538377355509</v>
      </c>
      <c r="R17" s="81"/>
    </row>
    <row r="18" spans="1:18" s="74" customFormat="1" ht="15.95" customHeight="1">
      <c r="A18" s="63">
        <v>5</v>
      </c>
      <c r="B18" s="107">
        <v>140.625</v>
      </c>
      <c r="C18" s="107">
        <v>141.76499999999999</v>
      </c>
      <c r="D18" s="188"/>
      <c r="E18" s="107">
        <v>140.22999999999999</v>
      </c>
      <c r="F18" s="107">
        <v>142.57118644067802</v>
      </c>
      <c r="G18" s="107">
        <v>142.15</v>
      </c>
      <c r="H18" s="107">
        <v>144.19999999999999</v>
      </c>
      <c r="I18" s="107">
        <v>140.78299999999999</v>
      </c>
      <c r="J18" s="107">
        <v>140.19999999999999</v>
      </c>
      <c r="K18" s="188"/>
      <c r="L18" s="103">
        <v>141</v>
      </c>
      <c r="M18" s="98">
        <f t="shared" si="0"/>
        <v>141.56552330508475</v>
      </c>
      <c r="N18" s="98">
        <f>MAX(B18:K18)-MIN(B18:K18)</f>
        <v>4</v>
      </c>
      <c r="O18" s="72">
        <v>133</v>
      </c>
      <c r="P18" s="73">
        <v>149</v>
      </c>
      <c r="Q18" s="116">
        <f>M18/M$3*100</f>
        <v>99.938010616353125</v>
      </c>
      <c r="R18" s="81"/>
    </row>
    <row r="19" spans="1:18" s="74" customFormat="1" ht="15.95" customHeight="1">
      <c r="A19" s="65">
        <v>6</v>
      </c>
      <c r="B19" s="107">
        <v>141.5625</v>
      </c>
      <c r="C19" s="107">
        <v>142.32422727272726</v>
      </c>
      <c r="D19" s="188"/>
      <c r="E19" s="107">
        <v>140.38</v>
      </c>
      <c r="F19" s="107">
        <v>142.55344827586208</v>
      </c>
      <c r="G19" s="188"/>
      <c r="H19" s="107">
        <v>143.6</v>
      </c>
      <c r="I19" s="107">
        <v>142.19499999999999</v>
      </c>
      <c r="J19" s="107">
        <v>141.21</v>
      </c>
      <c r="K19" s="188"/>
      <c r="L19" s="103">
        <v>141</v>
      </c>
      <c r="M19" s="98">
        <f t="shared" si="0"/>
        <v>141.97502507836992</v>
      </c>
      <c r="N19" s="98">
        <f>MAX(B19:K19)-MIN(B19:K19)</f>
        <v>3.2199999999999989</v>
      </c>
      <c r="O19" s="72">
        <v>133</v>
      </c>
      <c r="P19" s="73">
        <v>149</v>
      </c>
      <c r="Q19" s="116">
        <f>M19/M$3*100</f>
        <v>100.22709789982815</v>
      </c>
    </row>
    <row r="20" spans="1:18" s="74" customFormat="1" ht="15.95" customHeight="1">
      <c r="A20" s="65">
        <v>7</v>
      </c>
      <c r="B20" s="188"/>
      <c r="C20" s="107">
        <v>141.81509523809527</v>
      </c>
      <c r="D20" s="188"/>
      <c r="E20" s="188"/>
      <c r="F20" s="188"/>
      <c r="G20" s="188"/>
      <c r="H20" s="107">
        <v>146.9</v>
      </c>
      <c r="I20" s="107">
        <v>143.19399999999999</v>
      </c>
      <c r="J20" s="188"/>
      <c r="K20" s="188"/>
      <c r="L20" s="103">
        <v>141</v>
      </c>
      <c r="M20" s="98">
        <f t="shared" si="0"/>
        <v>143.96969841269842</v>
      </c>
      <c r="N20" s="98">
        <f>MAX(B20:K20)-MIN(B20:K20)</f>
        <v>5.0849047619047383</v>
      </c>
      <c r="O20" s="72">
        <v>133</v>
      </c>
      <c r="P20" s="73">
        <v>149</v>
      </c>
      <c r="Q20" s="116">
        <f>M20/M$3*100</f>
        <v>101.63523513697648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R20"/>
  <sheetViews>
    <sheetView zoomScale="80" workbookViewId="0">
      <selection activeCell="S31" sqref="S31"/>
    </sheetView>
  </sheetViews>
  <sheetFormatPr defaultRowHeight="13.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125" customWidth="1"/>
    <col min="15" max="16" width="2.625" customWidth="1"/>
    <col min="17" max="17" width="10.125" bestFit="1" customWidth="1"/>
  </cols>
  <sheetData>
    <row r="1" spans="1:18" ht="20.100000000000001" customHeight="1">
      <c r="F1" s="54" t="s">
        <v>73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9" t="s">
        <v>37</v>
      </c>
      <c r="P2" s="80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49.88</v>
      </c>
      <c r="E3" s="107">
        <v>48.72</v>
      </c>
      <c r="F3" s="107"/>
      <c r="G3" s="107">
        <v>49.75</v>
      </c>
      <c r="H3" s="107"/>
      <c r="I3" s="107">
        <v>50.457999999999998</v>
      </c>
      <c r="J3" s="107"/>
      <c r="K3" s="107"/>
      <c r="L3" s="104">
        <v>50</v>
      </c>
      <c r="M3" s="98">
        <f t="shared" ref="M3:M20" si="0">AVERAGE(B3:K3)</f>
        <v>49.701999999999998</v>
      </c>
      <c r="N3" s="98">
        <f t="shared" ref="N3:N8" si="1">MAX(B3,D3,E3,I3)-MIN(B3,D3,E3,I3)</f>
        <v>1.7379999999999995</v>
      </c>
      <c r="O3" s="82">
        <v>47</v>
      </c>
      <c r="P3" s="82">
        <v>53</v>
      </c>
      <c r="Q3" s="116">
        <f>M3/M3*100</f>
        <v>100</v>
      </c>
    </row>
    <row r="4" spans="1:18" ht="15.95" customHeight="1">
      <c r="A4" s="63">
        <v>3</v>
      </c>
      <c r="B4" s="107">
        <v>51.962962962962962</v>
      </c>
      <c r="C4" s="107">
        <v>49.348636363636359</v>
      </c>
      <c r="D4" s="107">
        <v>49.64</v>
      </c>
      <c r="E4" s="107">
        <v>48.66</v>
      </c>
      <c r="F4" s="107">
        <v>50.210344827586226</v>
      </c>
      <c r="G4" s="107">
        <v>49.42307692307692</v>
      </c>
      <c r="H4" s="107">
        <v>50.5</v>
      </c>
      <c r="I4" s="107">
        <v>50.606000000000002</v>
      </c>
      <c r="J4" s="107">
        <v>48.01</v>
      </c>
      <c r="K4" s="107">
        <v>50.863636363636367</v>
      </c>
      <c r="L4" s="104">
        <v>50</v>
      </c>
      <c r="M4" s="98">
        <f t="shared" si="0"/>
        <v>49.922465744089877</v>
      </c>
      <c r="N4" s="98">
        <f t="shared" si="1"/>
        <v>3.3029629629629653</v>
      </c>
      <c r="O4" s="82">
        <v>47</v>
      </c>
      <c r="P4" s="82">
        <v>53</v>
      </c>
      <c r="Q4" s="116">
        <f>M4/M$3*100</f>
        <v>100.44357519635001</v>
      </c>
    </row>
    <row r="5" spans="1:18" ht="15.95" customHeight="1">
      <c r="A5" s="63">
        <v>4</v>
      </c>
      <c r="B5" s="107">
        <v>51.777777777777779</v>
      </c>
      <c r="C5" s="107">
        <v>49.455500000000008</v>
      </c>
      <c r="D5" s="107">
        <v>49.92</v>
      </c>
      <c r="E5" s="107">
        <v>48.68</v>
      </c>
      <c r="F5" s="107">
        <v>50.2109375</v>
      </c>
      <c r="G5" s="107">
        <v>49.647435897435905</v>
      </c>
      <c r="H5" s="107">
        <v>50.6</v>
      </c>
      <c r="I5" s="107">
        <v>50.579000000000001</v>
      </c>
      <c r="J5" s="107">
        <v>48</v>
      </c>
      <c r="K5" s="107">
        <v>50.6875</v>
      </c>
      <c r="L5" s="104">
        <v>50</v>
      </c>
      <c r="M5" s="98">
        <f t="shared" si="0"/>
        <v>49.955815117521368</v>
      </c>
      <c r="N5" s="98">
        <f t="shared" si="1"/>
        <v>3.0977777777777789</v>
      </c>
      <c r="O5" s="82">
        <v>47</v>
      </c>
      <c r="P5" s="82">
        <v>53</v>
      </c>
      <c r="Q5" s="116">
        <f t="shared" ref="Q5:Q17" si="2">M5/M$3*100</f>
        <v>100.51067385119588</v>
      </c>
    </row>
    <row r="6" spans="1:18" ht="15.95" customHeight="1">
      <c r="A6" s="63">
        <v>5</v>
      </c>
      <c r="B6" s="107">
        <v>51.888888888888886</v>
      </c>
      <c r="C6" s="107">
        <v>49.675555555555555</v>
      </c>
      <c r="D6" s="107">
        <v>49.05</v>
      </c>
      <c r="E6" s="107">
        <v>48.13</v>
      </c>
      <c r="F6" s="107">
        <v>50.679661016949161</v>
      </c>
      <c r="G6" s="107">
        <v>49.232323232323225</v>
      </c>
      <c r="H6" s="107">
        <v>50.2</v>
      </c>
      <c r="I6" s="107">
        <v>49.725999999999999</v>
      </c>
      <c r="J6" s="107">
        <v>48.47</v>
      </c>
      <c r="K6" s="107">
        <v>52</v>
      </c>
      <c r="L6" s="104">
        <v>50</v>
      </c>
      <c r="M6" s="98">
        <f t="shared" si="0"/>
        <v>49.905242869371683</v>
      </c>
      <c r="N6" s="98">
        <f t="shared" si="1"/>
        <v>3.7588888888888832</v>
      </c>
      <c r="O6" s="82">
        <v>47</v>
      </c>
      <c r="P6" s="82">
        <v>53</v>
      </c>
      <c r="Q6" s="116">
        <f t="shared" si="2"/>
        <v>100.40892291934264</v>
      </c>
    </row>
    <row r="7" spans="1:18" ht="15.95" customHeight="1">
      <c r="A7" s="63">
        <v>6</v>
      </c>
      <c r="B7" s="107">
        <v>51.814814814814817</v>
      </c>
      <c r="C7" s="107">
        <v>49.202272727272728</v>
      </c>
      <c r="D7" s="107">
        <v>49.25</v>
      </c>
      <c r="E7" s="107">
        <v>48.34</v>
      </c>
      <c r="F7" s="107">
        <v>51.195384615384626</v>
      </c>
      <c r="G7" s="107">
        <v>49.5</v>
      </c>
      <c r="H7" s="107">
        <v>50.1</v>
      </c>
      <c r="I7" s="107">
        <v>49.625</v>
      </c>
      <c r="J7" s="98">
        <v>49.4</v>
      </c>
      <c r="K7" s="107">
        <v>51.833333333333336</v>
      </c>
      <c r="L7" s="104">
        <v>50</v>
      </c>
      <c r="M7" s="98">
        <f t="shared" si="0"/>
        <v>50.026080549080547</v>
      </c>
      <c r="N7" s="98">
        <f t="shared" si="1"/>
        <v>3.4748148148148132</v>
      </c>
      <c r="O7" s="82">
        <v>47</v>
      </c>
      <c r="P7" s="82">
        <v>53</v>
      </c>
      <c r="Q7" s="116">
        <f t="shared" si="2"/>
        <v>100.65204730006951</v>
      </c>
    </row>
    <row r="8" spans="1:18" ht="15.95" customHeight="1">
      <c r="A8" s="63">
        <v>7</v>
      </c>
      <c r="B8" s="107">
        <v>51.78125</v>
      </c>
      <c r="C8" s="107">
        <v>48.953499999999991</v>
      </c>
      <c r="D8" s="107">
        <v>49.05</v>
      </c>
      <c r="E8" s="107">
        <v>48.17</v>
      </c>
      <c r="F8" s="107">
        <v>50.74590164</v>
      </c>
      <c r="G8" s="107">
        <v>50.475000000000001</v>
      </c>
      <c r="H8" s="107">
        <v>49.8</v>
      </c>
      <c r="I8" s="107">
        <v>49.24</v>
      </c>
      <c r="J8" s="98">
        <v>49.15</v>
      </c>
      <c r="K8" s="107">
        <v>52.058823529411768</v>
      </c>
      <c r="L8" s="104">
        <v>50</v>
      </c>
      <c r="M8" s="98">
        <f t="shared" si="0"/>
        <v>49.942447516941179</v>
      </c>
      <c r="N8" s="98">
        <f t="shared" si="1"/>
        <v>3.6112499999999983</v>
      </c>
      <c r="O8" s="82">
        <v>47</v>
      </c>
      <c r="P8" s="82">
        <v>53</v>
      </c>
      <c r="Q8" s="116">
        <f t="shared" si="2"/>
        <v>100.48377835286544</v>
      </c>
    </row>
    <row r="9" spans="1:18" ht="15.95" customHeight="1">
      <c r="A9" s="63">
        <v>8</v>
      </c>
      <c r="B9" s="107">
        <v>51.6875</v>
      </c>
      <c r="C9" s="107">
        <v>48.992727272727286</v>
      </c>
      <c r="D9" s="107">
        <v>48.95</v>
      </c>
      <c r="E9" s="107">
        <v>47.93</v>
      </c>
      <c r="F9" s="107">
        <v>50.762500000000003</v>
      </c>
      <c r="G9" s="107">
        <v>49.982456140350877</v>
      </c>
      <c r="H9" s="107">
        <v>49.5</v>
      </c>
      <c r="I9" s="107">
        <v>49.125</v>
      </c>
      <c r="J9" s="107">
        <v>49</v>
      </c>
      <c r="K9" s="107">
        <v>52.31818181818182</v>
      </c>
      <c r="L9" s="104">
        <v>50</v>
      </c>
      <c r="M9" s="98">
        <f t="shared" si="0"/>
        <v>49.824836523125995</v>
      </c>
      <c r="N9" s="98">
        <f>MAX(B9,D9,E9,F9,I9)-MIN(B9,D9,E9,F9,I9)</f>
        <v>3.7575000000000003</v>
      </c>
      <c r="O9" s="82">
        <v>47</v>
      </c>
      <c r="P9" s="82">
        <v>53</v>
      </c>
      <c r="Q9" s="116">
        <f t="shared" si="2"/>
        <v>100.24714603663031</v>
      </c>
    </row>
    <row r="10" spans="1:18" ht="15.95" customHeight="1">
      <c r="A10" s="63">
        <v>9</v>
      </c>
      <c r="B10" s="107">
        <v>51.84375</v>
      </c>
      <c r="C10" s="107">
        <v>49.932631578947365</v>
      </c>
      <c r="D10" s="107">
        <v>48.95</v>
      </c>
      <c r="E10" s="107">
        <v>48.24</v>
      </c>
      <c r="F10" s="107">
        <v>50.857575757575752</v>
      </c>
      <c r="G10" s="107">
        <v>49.651515151515156</v>
      </c>
      <c r="H10" s="107">
        <v>49.7</v>
      </c>
      <c r="I10" s="107">
        <v>50.231999999999999</v>
      </c>
      <c r="J10" s="107">
        <v>48.6</v>
      </c>
      <c r="K10" s="107">
        <v>51.954545454545453</v>
      </c>
      <c r="L10" s="104">
        <v>50</v>
      </c>
      <c r="M10" s="98">
        <f t="shared" si="0"/>
        <v>49.996201794258369</v>
      </c>
      <c r="N10" s="98">
        <f>MAX(B10,D10,E10,F10,I10)-MIN(B10,D10,E10,F10,I10)</f>
        <v>3.603749999999998</v>
      </c>
      <c r="O10" s="82">
        <v>47</v>
      </c>
      <c r="P10" s="82">
        <v>53</v>
      </c>
      <c r="Q10" s="116">
        <f t="shared" si="2"/>
        <v>100.59193150025827</v>
      </c>
    </row>
    <row r="11" spans="1:18" ht="15.95" customHeight="1">
      <c r="A11" s="63">
        <v>10</v>
      </c>
      <c r="B11" s="107">
        <v>51.59375</v>
      </c>
      <c r="C11" s="107">
        <v>49.832500000000003</v>
      </c>
      <c r="D11" s="107">
        <v>48.62</v>
      </c>
      <c r="E11" s="107">
        <v>48.23</v>
      </c>
      <c r="F11" s="107">
        <v>50.975409836065573</v>
      </c>
      <c r="G11" s="107">
        <v>49.785714285714285</v>
      </c>
      <c r="H11" s="107">
        <v>49.6</v>
      </c>
      <c r="I11" s="107">
        <v>49.533000000000001</v>
      </c>
      <c r="J11" s="107">
        <v>49.8</v>
      </c>
      <c r="K11" s="107">
        <v>51.611111111111114</v>
      </c>
      <c r="L11" s="104">
        <v>50</v>
      </c>
      <c r="M11" s="98">
        <f t="shared" si="0"/>
        <v>49.958148523289104</v>
      </c>
      <c r="N11" s="98">
        <f>MAX(B11,D11,E11,F11,I11)-MIN(B11,D11,E11,F11,I11)</f>
        <v>3.3637500000000031</v>
      </c>
      <c r="O11" s="82">
        <v>47</v>
      </c>
      <c r="P11" s="82">
        <v>53</v>
      </c>
      <c r="Q11" s="116">
        <f t="shared" si="2"/>
        <v>100.51536864369464</v>
      </c>
    </row>
    <row r="12" spans="1:18" ht="15.95" customHeight="1">
      <c r="A12" s="63">
        <v>11</v>
      </c>
      <c r="B12" s="107">
        <v>51.9375</v>
      </c>
      <c r="C12" s="107">
        <v>49.827500000000001</v>
      </c>
      <c r="D12" s="107">
        <v>48.9</v>
      </c>
      <c r="E12" s="107">
        <v>48.3</v>
      </c>
      <c r="F12" s="107">
        <v>51.23</v>
      </c>
      <c r="G12" s="107">
        <v>50.398550724637673</v>
      </c>
      <c r="H12" s="107">
        <v>49.6</v>
      </c>
      <c r="I12" s="107">
        <v>49.328000000000003</v>
      </c>
      <c r="J12" s="98">
        <v>49.89</v>
      </c>
      <c r="K12" s="107">
        <v>52.3</v>
      </c>
      <c r="L12" s="104">
        <v>50</v>
      </c>
      <c r="M12" s="98">
        <f t="shared" si="0"/>
        <v>50.171155072463769</v>
      </c>
      <c r="N12" s="98">
        <f t="shared" ref="N12:N17" si="3">MAX(B12,D12,E12,F12,H12,I12)-MIN(B12,D12,E12,F12,H12,I12)</f>
        <v>3.6375000000000028</v>
      </c>
      <c r="O12" s="82">
        <v>47</v>
      </c>
      <c r="P12" s="82">
        <v>53</v>
      </c>
      <c r="Q12" s="116">
        <f t="shared" si="2"/>
        <v>100.94393600350845</v>
      </c>
    </row>
    <row r="13" spans="1:18" ht="15.95" customHeight="1">
      <c r="A13" s="63">
        <v>12</v>
      </c>
      <c r="B13" s="107">
        <v>51.96875</v>
      </c>
      <c r="C13" s="107">
        <v>49.19195238095238</v>
      </c>
      <c r="D13" s="107">
        <v>49.11</v>
      </c>
      <c r="E13" s="107">
        <v>48.34</v>
      </c>
      <c r="F13" s="107">
        <v>50.898245614035091</v>
      </c>
      <c r="G13" s="107">
        <v>50.43181818181818</v>
      </c>
      <c r="H13" s="107">
        <v>50</v>
      </c>
      <c r="I13" s="107">
        <v>48.542999999999999</v>
      </c>
      <c r="J13" s="98">
        <v>50.31</v>
      </c>
      <c r="K13" s="107">
        <v>50.3125</v>
      </c>
      <c r="L13" s="104">
        <v>50</v>
      </c>
      <c r="M13" s="98">
        <f t="shared" si="0"/>
        <v>49.910626617680563</v>
      </c>
      <c r="N13" s="98">
        <f t="shared" si="3"/>
        <v>3.6287499999999966</v>
      </c>
      <c r="O13" s="82">
        <v>47</v>
      </c>
      <c r="P13" s="82">
        <v>53</v>
      </c>
      <c r="Q13" s="116">
        <f t="shared" si="2"/>
        <v>100.41975497501221</v>
      </c>
    </row>
    <row r="14" spans="1:18" ht="15.95" customHeight="1">
      <c r="A14" s="63">
        <v>1</v>
      </c>
      <c r="B14" s="107">
        <v>51.90625</v>
      </c>
      <c r="C14" s="107">
        <v>49.58829999999999</v>
      </c>
      <c r="D14" s="107">
        <v>48.66</v>
      </c>
      <c r="E14" s="107">
        <v>47.3</v>
      </c>
      <c r="F14" s="107">
        <v>51.053448275862067</v>
      </c>
      <c r="G14" s="107">
        <v>51.19047619047619</v>
      </c>
      <c r="H14" s="107">
        <v>49.3</v>
      </c>
      <c r="I14" s="107">
        <v>48.32</v>
      </c>
      <c r="J14" s="107">
        <v>50.48</v>
      </c>
      <c r="K14" s="107">
        <v>52.058823529411768</v>
      </c>
      <c r="L14" s="104">
        <v>50</v>
      </c>
      <c r="M14" s="98">
        <f t="shared" si="0"/>
        <v>49.985729799575005</v>
      </c>
      <c r="N14" s="98">
        <f t="shared" si="3"/>
        <v>4.6062500000000028</v>
      </c>
      <c r="O14" s="82">
        <v>47</v>
      </c>
      <c r="P14" s="82">
        <v>53</v>
      </c>
      <c r="Q14" s="116">
        <f t="shared" si="2"/>
        <v>100.5708619362903</v>
      </c>
    </row>
    <row r="15" spans="1:18" ht="15.95" customHeight="1">
      <c r="A15" s="63">
        <v>2</v>
      </c>
      <c r="B15" s="107">
        <v>51.96875</v>
      </c>
      <c r="C15" s="107">
        <v>49.485799999999998</v>
      </c>
      <c r="D15" s="107">
        <v>49</v>
      </c>
      <c r="E15" s="107">
        <v>47.9</v>
      </c>
      <c r="F15" s="107">
        <v>50.68</v>
      </c>
      <c r="G15" s="107">
        <v>50.562500000000007</v>
      </c>
      <c r="H15" s="107">
        <v>49</v>
      </c>
      <c r="I15" s="107">
        <v>48.381999999999998</v>
      </c>
      <c r="J15" s="107">
        <v>50.52</v>
      </c>
      <c r="K15" s="107">
        <v>51.789473684210527</v>
      </c>
      <c r="L15" s="104">
        <v>50</v>
      </c>
      <c r="M15" s="98">
        <f t="shared" si="0"/>
        <v>49.928852368421055</v>
      </c>
      <c r="N15" s="98">
        <f t="shared" si="3"/>
        <v>4.0687500000000014</v>
      </c>
      <c r="O15" s="82">
        <v>47</v>
      </c>
      <c r="P15" s="82">
        <v>53</v>
      </c>
      <c r="Q15" s="116">
        <f t="shared" si="2"/>
        <v>100.45642503002104</v>
      </c>
      <c r="R15" s="12"/>
    </row>
    <row r="16" spans="1:18" ht="15.95" customHeight="1">
      <c r="A16" s="63">
        <v>3</v>
      </c>
      <c r="B16" s="107">
        <v>52.0625</v>
      </c>
      <c r="C16" s="107">
        <v>49.36518181818181</v>
      </c>
      <c r="D16" s="107">
        <v>49.89</v>
      </c>
      <c r="E16" s="107">
        <v>48.15</v>
      </c>
      <c r="F16" s="107">
        <v>50.419402985074626</v>
      </c>
      <c r="G16" s="107">
        <v>50.573333333333331</v>
      </c>
      <c r="H16" s="107">
        <v>49.7</v>
      </c>
      <c r="I16" s="107">
        <v>48.232999999999997</v>
      </c>
      <c r="J16" s="107">
        <v>49.84</v>
      </c>
      <c r="K16" s="107">
        <v>52.222222222222221</v>
      </c>
      <c r="L16" s="104">
        <v>50</v>
      </c>
      <c r="M16" s="98">
        <f t="shared" si="0"/>
        <v>50.045564035881199</v>
      </c>
      <c r="N16" s="98">
        <f t="shared" si="3"/>
        <v>3.9125000000000014</v>
      </c>
      <c r="O16" s="82">
        <v>47</v>
      </c>
      <c r="P16" s="82">
        <v>53</v>
      </c>
      <c r="Q16" s="116">
        <f t="shared" si="2"/>
        <v>100.69124790930184</v>
      </c>
      <c r="R16" s="12"/>
    </row>
    <row r="17" spans="1:18" ht="15.95" customHeight="1">
      <c r="A17" s="63">
        <v>4</v>
      </c>
      <c r="B17" s="107">
        <v>51.96875</v>
      </c>
      <c r="C17" s="107">
        <v>49.522500000000001</v>
      </c>
      <c r="D17" s="188"/>
      <c r="E17" s="107">
        <v>48.82</v>
      </c>
      <c r="F17" s="107">
        <v>50.753448275862056</v>
      </c>
      <c r="G17" s="107">
        <v>50.376811594202898</v>
      </c>
      <c r="H17" s="107">
        <v>50.4</v>
      </c>
      <c r="I17" s="107">
        <v>49.393999999999998</v>
      </c>
      <c r="J17" s="107">
        <v>48.83</v>
      </c>
      <c r="K17" s="188"/>
      <c r="L17" s="104">
        <v>50</v>
      </c>
      <c r="M17" s="98">
        <f t="shared" si="0"/>
        <v>50.008188733758118</v>
      </c>
      <c r="N17" s="98">
        <f t="shared" si="3"/>
        <v>3.1487499999999997</v>
      </c>
      <c r="O17" s="82">
        <v>47</v>
      </c>
      <c r="P17" s="82">
        <v>53</v>
      </c>
      <c r="Q17" s="116">
        <f t="shared" si="2"/>
        <v>100.61604912027306</v>
      </c>
      <c r="R17" s="12"/>
    </row>
    <row r="18" spans="1:18" ht="15.95" customHeight="1">
      <c r="A18" s="63">
        <v>5</v>
      </c>
      <c r="B18" s="107">
        <v>51.96875</v>
      </c>
      <c r="C18" s="107">
        <v>49.806650000000005</v>
      </c>
      <c r="D18" s="188"/>
      <c r="E18" s="107">
        <v>49.24</v>
      </c>
      <c r="F18" s="107">
        <v>50.733898305084757</v>
      </c>
      <c r="G18" s="107">
        <v>49.047619047619051</v>
      </c>
      <c r="H18" s="107">
        <v>51.9</v>
      </c>
      <c r="I18" s="107">
        <v>49.558999999999997</v>
      </c>
      <c r="J18" s="107">
        <v>49</v>
      </c>
      <c r="K18" s="188"/>
      <c r="L18" s="104">
        <v>50</v>
      </c>
      <c r="M18" s="98">
        <f t="shared" si="0"/>
        <v>50.156989669087977</v>
      </c>
      <c r="N18" s="98">
        <f>MAX(B18:K18)-MIN(B18:K18)</f>
        <v>2.96875</v>
      </c>
      <c r="O18" s="82">
        <v>47</v>
      </c>
      <c r="P18" s="82">
        <v>53</v>
      </c>
      <c r="Q18" s="116">
        <f>M18/M$3*100</f>
        <v>100.9154353327592</v>
      </c>
      <c r="R18" s="12"/>
    </row>
    <row r="19" spans="1:18" ht="15.95" customHeight="1">
      <c r="A19" s="65">
        <v>6</v>
      </c>
      <c r="B19" s="107">
        <v>51.96875</v>
      </c>
      <c r="C19" s="107">
        <v>49.552272727272722</v>
      </c>
      <c r="D19" s="188"/>
      <c r="E19" s="107">
        <v>48.58</v>
      </c>
      <c r="F19" s="107">
        <v>50.622807017543849</v>
      </c>
      <c r="G19" s="188"/>
      <c r="H19" s="107">
        <v>51.4</v>
      </c>
      <c r="I19" s="107">
        <v>49.692999999999998</v>
      </c>
      <c r="J19" s="107">
        <v>49.78</v>
      </c>
      <c r="K19" s="188"/>
      <c r="L19" s="104">
        <v>50</v>
      </c>
      <c r="M19" s="98">
        <f t="shared" si="0"/>
        <v>50.228118534973795</v>
      </c>
      <c r="N19" s="98">
        <f>MAX(B19:K19)-MIN(B19:K19)</f>
        <v>3.3887500000000017</v>
      </c>
      <c r="O19" s="82">
        <v>47</v>
      </c>
      <c r="P19" s="82">
        <v>53</v>
      </c>
      <c r="Q19" s="116">
        <f>M19/M$3*100</f>
        <v>101.05854600413222</v>
      </c>
    </row>
    <row r="20" spans="1:18" ht="15.95" customHeight="1">
      <c r="A20" s="65">
        <v>7</v>
      </c>
      <c r="B20" s="188"/>
      <c r="C20" s="107">
        <v>49.250380952380944</v>
      </c>
      <c r="D20" s="188"/>
      <c r="E20" s="188"/>
      <c r="F20" s="188"/>
      <c r="G20" s="188"/>
      <c r="H20" s="107">
        <v>52.3</v>
      </c>
      <c r="I20" s="107">
        <v>49.823999999999998</v>
      </c>
      <c r="J20" s="188"/>
      <c r="K20" s="188"/>
      <c r="L20" s="104">
        <v>50</v>
      </c>
      <c r="M20" s="98">
        <f t="shared" si="0"/>
        <v>50.458126984126977</v>
      </c>
      <c r="N20" s="98">
        <f>MAX(B20:K20)-MIN(B20:K20)</f>
        <v>3.0496190476190534</v>
      </c>
      <c r="O20" s="82">
        <v>47</v>
      </c>
      <c r="P20" s="82">
        <v>53</v>
      </c>
      <c r="Q20" s="116">
        <f>M20/M$3*100</f>
        <v>101.52132104166228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X20"/>
  <sheetViews>
    <sheetView zoomScale="80" workbookViewId="0">
      <selection activeCell="N20" sqref="N20"/>
    </sheetView>
  </sheetViews>
  <sheetFormatPr defaultRowHeight="13.5"/>
  <cols>
    <col min="1" max="1" width="3.75" customWidth="1"/>
    <col min="2" max="2" width="6.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5.5" customWidth="1"/>
    <col min="15" max="15" width="10.5" customWidth="1"/>
    <col min="16" max="16" width="8.75" customWidth="1"/>
    <col min="17" max="17" width="5.25" customWidth="1"/>
    <col min="18" max="21" width="2.625" customWidth="1"/>
    <col min="22" max="22" width="10.125" bestFit="1" customWidth="1"/>
  </cols>
  <sheetData>
    <row r="1" spans="1:24" ht="20.100000000000001" customHeight="1">
      <c r="F1" s="54" t="s">
        <v>42</v>
      </c>
    </row>
    <row r="2" spans="1:24" ht="15.95" customHeight="1">
      <c r="A2" s="76" t="s">
        <v>66</v>
      </c>
      <c r="B2" s="83" t="s">
        <v>29</v>
      </c>
      <c r="C2" s="84" t="s">
        <v>30</v>
      </c>
      <c r="D2" s="84" t="s">
        <v>83</v>
      </c>
      <c r="E2" s="84" t="s">
        <v>31</v>
      </c>
      <c r="F2" s="84" t="s">
        <v>32</v>
      </c>
      <c r="G2" s="84" t="s">
        <v>33</v>
      </c>
      <c r="H2" s="68" t="s">
        <v>34</v>
      </c>
      <c r="I2" s="67" t="s">
        <v>35</v>
      </c>
      <c r="J2" s="67" t="s">
        <v>150</v>
      </c>
      <c r="K2" s="69" t="s">
        <v>59</v>
      </c>
      <c r="L2" s="85" t="s">
        <v>43</v>
      </c>
      <c r="M2" s="85" t="s">
        <v>44</v>
      </c>
      <c r="N2" s="71" t="s">
        <v>36</v>
      </c>
      <c r="O2" s="85" t="s">
        <v>61</v>
      </c>
      <c r="P2" s="85" t="s">
        <v>62</v>
      </c>
      <c r="Q2" s="71" t="s">
        <v>36</v>
      </c>
      <c r="R2" s="86" t="s">
        <v>45</v>
      </c>
      <c r="S2" s="87" t="s">
        <v>46</v>
      </c>
      <c r="T2" s="87" t="s">
        <v>63</v>
      </c>
      <c r="U2" s="87" t="s">
        <v>64</v>
      </c>
      <c r="V2" s="53" t="s">
        <v>157</v>
      </c>
    </row>
    <row r="3" spans="1:24" ht="15.95" customHeight="1">
      <c r="A3" s="63">
        <v>2</v>
      </c>
      <c r="B3" s="107"/>
      <c r="C3" s="107"/>
      <c r="D3" s="107">
        <v>50.73</v>
      </c>
      <c r="E3" s="107">
        <v>49.61</v>
      </c>
      <c r="F3" s="107"/>
      <c r="G3" s="107">
        <v>50.788888888888891</v>
      </c>
      <c r="H3" s="107"/>
      <c r="I3" s="107">
        <v>49.997</v>
      </c>
      <c r="J3" s="107"/>
      <c r="K3" s="107"/>
      <c r="L3" s="104">
        <v>43</v>
      </c>
      <c r="M3" s="98"/>
      <c r="N3" s="98">
        <f t="shared" ref="N3:N17" si="0">MAX(B3,C3,F3,K3)-MIN(B3,C3,F3,K3)</f>
        <v>0</v>
      </c>
      <c r="O3" s="104">
        <v>50</v>
      </c>
      <c r="P3" s="98">
        <f t="shared" ref="P3:P20" si="1">AVERAGE(C3,D3,E3,G3,H3,I3,J3,K3)</f>
        <v>50.28147222222222</v>
      </c>
      <c r="Q3" s="98">
        <f>MAX(C3,D3,E3,G3,H3,I3,J3)-MIN(C3,D3,E3,G3,H3,I3,J3)</f>
        <v>1.178888888888892</v>
      </c>
      <c r="R3" s="72">
        <v>40</v>
      </c>
      <c r="S3" s="73">
        <v>46</v>
      </c>
      <c r="T3" s="73">
        <v>47</v>
      </c>
      <c r="U3" s="73">
        <v>53</v>
      </c>
      <c r="V3" s="116">
        <f>P3/P3*100</f>
        <v>100</v>
      </c>
    </row>
    <row r="4" spans="1:24" ht="15.95" customHeight="1">
      <c r="A4" s="63">
        <v>3</v>
      </c>
      <c r="B4" s="107">
        <v>43.685185185185176</v>
      </c>
      <c r="C4" s="107">
        <v>49.757727272727287</v>
      </c>
      <c r="D4" s="107">
        <v>50.18</v>
      </c>
      <c r="E4" s="107">
        <v>49.9</v>
      </c>
      <c r="F4" s="107">
        <v>43.041379310344823</v>
      </c>
      <c r="G4" s="107">
        <v>50.956000000000003</v>
      </c>
      <c r="H4" s="107">
        <v>47.7</v>
      </c>
      <c r="I4" s="107">
        <v>50.792999999999999</v>
      </c>
      <c r="J4" s="107">
        <v>49.78</v>
      </c>
      <c r="K4" s="107">
        <v>50.38</v>
      </c>
      <c r="L4" s="104">
        <v>43</v>
      </c>
      <c r="M4" s="98">
        <f t="shared" ref="M4:M12" si="2">AVERAGE(B4,F4)</f>
        <v>43.363282247765</v>
      </c>
      <c r="N4" s="98">
        <f t="shared" si="0"/>
        <v>7.3386206896551798</v>
      </c>
      <c r="O4" s="104">
        <v>50</v>
      </c>
      <c r="P4" s="98">
        <f t="shared" si="1"/>
        <v>49.930840909090904</v>
      </c>
      <c r="Q4" s="98">
        <f>MAX(C4,D4,E4,G4,H4,I4,J4,K4)-MIN(C4,D4,E4,G4,H4,I4,J4,K4)</f>
        <v>3.2560000000000002</v>
      </c>
      <c r="R4" s="72">
        <v>40</v>
      </c>
      <c r="S4" s="73">
        <v>46</v>
      </c>
      <c r="T4" s="73">
        <v>47</v>
      </c>
      <c r="U4" s="73">
        <v>53</v>
      </c>
      <c r="V4" s="116">
        <f>P4/P$3*100</f>
        <v>99.302662993673536</v>
      </c>
    </row>
    <row r="5" spans="1:24" ht="15.95" customHeight="1">
      <c r="A5" s="63">
        <v>4</v>
      </c>
      <c r="B5" s="107">
        <v>43.37407407407408</v>
      </c>
      <c r="C5" s="107">
        <v>50.109500000000004</v>
      </c>
      <c r="D5" s="107">
        <v>49.92</v>
      </c>
      <c r="E5" s="107">
        <v>50</v>
      </c>
      <c r="F5" s="107">
        <v>43.256250000000001</v>
      </c>
      <c r="G5" s="107">
        <v>49.54466666666665</v>
      </c>
      <c r="H5" s="107">
        <v>48.3</v>
      </c>
      <c r="I5" s="107">
        <v>50.52</v>
      </c>
      <c r="J5" s="107">
        <v>49.49</v>
      </c>
      <c r="K5" s="107">
        <v>50.375</v>
      </c>
      <c r="L5" s="104">
        <v>43</v>
      </c>
      <c r="M5" s="98">
        <f t="shared" si="2"/>
        <v>43.315162037037041</v>
      </c>
      <c r="N5" s="98">
        <f t="shared" si="0"/>
        <v>7.1187499999999986</v>
      </c>
      <c r="O5" s="104">
        <v>50</v>
      </c>
      <c r="P5" s="98">
        <f t="shared" si="1"/>
        <v>49.782395833333332</v>
      </c>
      <c r="Q5" s="98">
        <f>MAX(C5,D5,E5,G5,H5,I5,J5,K5)-MIN(C5,D5,E5,G5,H5,I5,J5,K5)</f>
        <v>2.220000000000006</v>
      </c>
      <c r="R5" s="72">
        <v>40</v>
      </c>
      <c r="S5" s="73">
        <v>46</v>
      </c>
      <c r="T5" s="73">
        <v>47</v>
      </c>
      <c r="U5" s="73">
        <v>53</v>
      </c>
      <c r="V5" s="116">
        <f t="shared" ref="V5:V20" si="3">P5/P$3*100</f>
        <v>99.007434812801051</v>
      </c>
    </row>
    <row r="6" spans="1:24" ht="15.95" customHeight="1">
      <c r="A6" s="63">
        <v>5</v>
      </c>
      <c r="B6" s="107">
        <v>43.051851851851843</v>
      </c>
      <c r="C6" s="107">
        <v>49.963333333333338</v>
      </c>
      <c r="D6" s="107">
        <v>50.05</v>
      </c>
      <c r="E6" s="107">
        <v>49.89</v>
      </c>
      <c r="F6" s="107">
        <v>43.013559322033927</v>
      </c>
      <c r="G6" s="107">
        <v>49.578282828282823</v>
      </c>
      <c r="H6" s="107">
        <v>48.3</v>
      </c>
      <c r="I6" s="107">
        <v>50.164000000000001</v>
      </c>
      <c r="J6" s="107">
        <v>50.41</v>
      </c>
      <c r="K6" s="107">
        <v>50.773684210526298</v>
      </c>
      <c r="L6" s="104">
        <v>43</v>
      </c>
      <c r="M6" s="98">
        <f t="shared" si="2"/>
        <v>43.032705586942882</v>
      </c>
      <c r="N6" s="98">
        <f t="shared" si="0"/>
        <v>7.7601248884923706</v>
      </c>
      <c r="O6" s="104">
        <v>50</v>
      </c>
      <c r="P6" s="98">
        <f t="shared" si="1"/>
        <v>49.891162546517805</v>
      </c>
      <c r="Q6" s="98">
        <f>MAX(C6,D6,E6,G6,H6,I6,J6,K6)-MIN(C6,D6,E6,G6,H6,I6,J6,K6)</f>
        <v>2.4736842105263008</v>
      </c>
      <c r="R6" s="72">
        <v>40</v>
      </c>
      <c r="S6" s="73">
        <v>46</v>
      </c>
      <c r="T6" s="73">
        <v>47</v>
      </c>
      <c r="U6" s="73">
        <v>53</v>
      </c>
      <c r="V6" s="116">
        <f t="shared" si="3"/>
        <v>99.223750502015108</v>
      </c>
    </row>
    <row r="7" spans="1:24" ht="15.95" customHeight="1">
      <c r="A7" s="63">
        <v>6</v>
      </c>
      <c r="B7" s="107">
        <v>42.870370370370374</v>
      </c>
      <c r="C7" s="107">
        <v>49.757727272727287</v>
      </c>
      <c r="D7" s="107">
        <v>49.8</v>
      </c>
      <c r="E7" s="107">
        <v>49.99</v>
      </c>
      <c r="F7" s="107">
        <v>43.084615384615397</v>
      </c>
      <c r="G7" s="107">
        <v>49.786666666666669</v>
      </c>
      <c r="H7" s="107">
        <v>49.1</v>
      </c>
      <c r="I7" s="107">
        <v>49.093000000000004</v>
      </c>
      <c r="J7" s="98">
        <v>50.53</v>
      </c>
      <c r="K7" s="107">
        <v>51.1</v>
      </c>
      <c r="L7" s="104">
        <v>43</v>
      </c>
      <c r="M7" s="98">
        <f t="shared" si="2"/>
        <v>42.977492877492885</v>
      </c>
      <c r="N7" s="98">
        <f t="shared" si="0"/>
        <v>8.2296296296296276</v>
      </c>
      <c r="O7" s="104">
        <v>50</v>
      </c>
      <c r="P7" s="98">
        <f t="shared" si="1"/>
        <v>49.894674242424244</v>
      </c>
      <c r="Q7" s="98">
        <f>MAX(C7,D7,E7,G7,H7,I7,J7,K7)-MIN(C7,D7,E7,G7,H7,I7,J7,K7)</f>
        <v>2.0069999999999979</v>
      </c>
      <c r="R7" s="72">
        <v>40</v>
      </c>
      <c r="S7" s="73">
        <v>46</v>
      </c>
      <c r="T7" s="73">
        <v>47</v>
      </c>
      <c r="U7" s="73">
        <v>53</v>
      </c>
      <c r="V7" s="116">
        <f t="shared" si="3"/>
        <v>99.230734577363805</v>
      </c>
    </row>
    <row r="8" spans="1:24" ht="15.95" customHeight="1">
      <c r="A8" s="63">
        <v>7</v>
      </c>
      <c r="B8" s="107">
        <v>43.246874999999996</v>
      </c>
      <c r="C8" s="107">
        <v>49.770500000000006</v>
      </c>
      <c r="D8" s="107">
        <v>49.73</v>
      </c>
      <c r="E8" s="107">
        <v>49.76</v>
      </c>
      <c r="F8" s="107">
        <v>43.03934426</v>
      </c>
      <c r="G8" s="107">
        <v>49.653728070175447</v>
      </c>
      <c r="H8" s="107">
        <v>49.3</v>
      </c>
      <c r="I8" s="107">
        <v>49.113999999999997</v>
      </c>
      <c r="J8" s="98">
        <v>50.51</v>
      </c>
      <c r="K8" s="107">
        <v>49.955555555555563</v>
      </c>
      <c r="L8" s="104">
        <v>43</v>
      </c>
      <c r="M8" s="98">
        <f t="shared" si="2"/>
        <v>43.143109629999998</v>
      </c>
      <c r="N8" s="98">
        <f t="shared" si="0"/>
        <v>6.9162112955555628</v>
      </c>
      <c r="O8" s="104">
        <v>50</v>
      </c>
      <c r="P8" s="98">
        <f t="shared" si="1"/>
        <v>49.724222953216376</v>
      </c>
      <c r="Q8" s="98">
        <f>MAX(C8,D8,E8,G8,H8,I8,J8,K8)-MIN(C8,D8,E8,G8,H8,I8,J8,K8)</f>
        <v>1.3960000000000008</v>
      </c>
      <c r="R8" s="72">
        <v>40</v>
      </c>
      <c r="S8" s="73">
        <v>46</v>
      </c>
      <c r="T8" s="73">
        <v>47</v>
      </c>
      <c r="U8" s="73">
        <v>53</v>
      </c>
      <c r="V8" s="116">
        <f t="shared" si="3"/>
        <v>98.891740348128536</v>
      </c>
    </row>
    <row r="9" spans="1:24" ht="15.95" customHeight="1">
      <c r="A9" s="63">
        <v>8</v>
      </c>
      <c r="B9" s="107">
        <v>43.121874999999996</v>
      </c>
      <c r="C9" s="107">
        <v>49.953181818181832</v>
      </c>
      <c r="D9" s="107">
        <v>50.18</v>
      </c>
      <c r="E9" s="107">
        <v>49.4</v>
      </c>
      <c r="F9" s="107">
        <v>42.737499999999997</v>
      </c>
      <c r="G9" s="107">
        <v>49.893859649122817</v>
      </c>
      <c r="H9" s="107">
        <v>49.6</v>
      </c>
      <c r="I9" s="107">
        <v>49.238999999999997</v>
      </c>
      <c r="J9" s="107">
        <v>50.24</v>
      </c>
      <c r="K9" s="107">
        <v>50.218181818181826</v>
      </c>
      <c r="L9" s="104">
        <v>43</v>
      </c>
      <c r="M9" s="98">
        <f t="shared" si="2"/>
        <v>42.9296875</v>
      </c>
      <c r="N9" s="98">
        <f t="shared" si="0"/>
        <v>7.4806818181818286</v>
      </c>
      <c r="O9" s="104">
        <v>50</v>
      </c>
      <c r="P9" s="98">
        <f t="shared" si="1"/>
        <v>49.840527910685815</v>
      </c>
      <c r="Q9" s="98">
        <f>MAX(C9,D9,E9,G9,H9,I9,J9,K9)-MIN(C9,D9,E9,G9,H9,I9,J9,K9)</f>
        <v>1.0010000000000048</v>
      </c>
      <c r="R9" s="72">
        <v>40</v>
      </c>
      <c r="S9" s="73">
        <v>46</v>
      </c>
      <c r="T9" s="73">
        <v>47</v>
      </c>
      <c r="U9" s="73">
        <v>53</v>
      </c>
      <c r="V9" s="116">
        <f t="shared" si="3"/>
        <v>99.12304812876674</v>
      </c>
    </row>
    <row r="10" spans="1:24" ht="15.95" customHeight="1">
      <c r="A10" s="63">
        <v>9</v>
      </c>
      <c r="B10" s="107">
        <v>42.684375000000003</v>
      </c>
      <c r="C10" s="107">
        <v>50.546315789473681</v>
      </c>
      <c r="D10" s="107">
        <v>50.27</v>
      </c>
      <c r="E10" s="107">
        <v>49.93</v>
      </c>
      <c r="F10" s="107">
        <v>42.790909090909096</v>
      </c>
      <c r="G10" s="107">
        <v>50.056060606060605</v>
      </c>
      <c r="H10" s="107">
        <v>49.7</v>
      </c>
      <c r="I10" s="107">
        <v>50.048000000000002</v>
      </c>
      <c r="J10" s="107">
        <v>50.18</v>
      </c>
      <c r="K10" s="107">
        <v>50.384615384615394</v>
      </c>
      <c r="L10" s="104">
        <v>43</v>
      </c>
      <c r="M10" s="98">
        <f t="shared" si="2"/>
        <v>42.73764204545455</v>
      </c>
      <c r="N10" s="98">
        <f t="shared" si="0"/>
        <v>7.8619407894736781</v>
      </c>
      <c r="O10" s="104">
        <v>50</v>
      </c>
      <c r="P10" s="98">
        <f t="shared" si="1"/>
        <v>50.139373972518719</v>
      </c>
      <c r="Q10" s="98">
        <f>MAX(C10,D10,E10,G10,H10,I10,J10,K10)-MIN(C10,D10,E10,G10,H10,I10,J10,K10)</f>
        <v>0.84631578947367814</v>
      </c>
      <c r="R10" s="72">
        <v>40</v>
      </c>
      <c r="S10" s="73">
        <v>46</v>
      </c>
      <c r="T10" s="73">
        <v>47</v>
      </c>
      <c r="U10" s="73">
        <v>53</v>
      </c>
      <c r="V10" s="116">
        <f t="shared" si="3"/>
        <v>99.71739441304446</v>
      </c>
    </row>
    <row r="11" spans="1:24" ht="15.95" customHeight="1">
      <c r="A11" s="63">
        <v>10</v>
      </c>
      <c r="B11" s="107">
        <v>42.887500000000003</v>
      </c>
      <c r="C11" s="107">
        <v>50.424999999999997</v>
      </c>
      <c r="D11" s="107">
        <v>49.77</v>
      </c>
      <c r="E11" s="107">
        <v>49.9</v>
      </c>
      <c r="F11" s="107">
        <v>42.745901639344254</v>
      </c>
      <c r="G11" s="107">
        <v>50.550000000000004</v>
      </c>
      <c r="H11" s="107">
        <v>50.1</v>
      </c>
      <c r="I11" s="107">
        <v>49.902999999999999</v>
      </c>
      <c r="J11" s="107">
        <v>49.68</v>
      </c>
      <c r="K11" s="107">
        <v>50.611764705882344</v>
      </c>
      <c r="L11" s="104">
        <v>43</v>
      </c>
      <c r="M11" s="98">
        <f t="shared" si="2"/>
        <v>42.816700819672128</v>
      </c>
      <c r="N11" s="98">
        <f t="shared" si="0"/>
        <v>7.8658630665380898</v>
      </c>
      <c r="O11" s="104">
        <v>50</v>
      </c>
      <c r="P11" s="98">
        <f t="shared" si="1"/>
        <v>50.1174705882353</v>
      </c>
      <c r="Q11" s="98">
        <f>MAX(C11,D11,E11,G11,H11,I11,J11,K11)-MIN(C11,D11,E11,G11,H11,I11,J11,K11)</f>
        <v>0.93176470588234395</v>
      </c>
      <c r="R11" s="72">
        <v>40</v>
      </c>
      <c r="S11" s="73">
        <v>46</v>
      </c>
      <c r="T11" s="73">
        <v>47</v>
      </c>
      <c r="U11" s="73">
        <v>53</v>
      </c>
      <c r="V11" s="116">
        <f t="shared" si="3"/>
        <v>99.673832871754215</v>
      </c>
    </row>
    <row r="12" spans="1:24" ht="15.95" customHeight="1">
      <c r="A12" s="63">
        <v>11</v>
      </c>
      <c r="B12" s="107">
        <v>43.175000000000004</v>
      </c>
      <c r="C12" s="107">
        <v>50.576499999999996</v>
      </c>
      <c r="D12" s="107">
        <v>49.8</v>
      </c>
      <c r="E12" s="107">
        <v>49.74</v>
      </c>
      <c r="F12" s="107">
        <v>42.95573770491805</v>
      </c>
      <c r="G12" s="107">
        <v>50.084057971014495</v>
      </c>
      <c r="H12" s="107">
        <v>49.9</v>
      </c>
      <c r="I12" s="107">
        <v>49.930999999999997</v>
      </c>
      <c r="J12" s="98">
        <v>49.69</v>
      </c>
      <c r="K12" s="107">
        <v>50.637499999999996</v>
      </c>
      <c r="L12" s="104">
        <v>43</v>
      </c>
      <c r="M12" s="98">
        <f t="shared" si="2"/>
        <v>43.065368852459031</v>
      </c>
      <c r="N12" s="98">
        <f t="shared" si="0"/>
        <v>7.6817622950819455</v>
      </c>
      <c r="O12" s="104">
        <v>50</v>
      </c>
      <c r="P12" s="98">
        <f t="shared" si="1"/>
        <v>50.044882246376808</v>
      </c>
      <c r="Q12" s="98">
        <f>MAX(C12,D12,E12,G12,H12,I12,J12,K12)-MIN(C12,D12,E12,G12,H12,I12,J12,K12)</f>
        <v>0.94749999999999801</v>
      </c>
      <c r="R12" s="72">
        <v>40</v>
      </c>
      <c r="S12" s="73">
        <v>46</v>
      </c>
      <c r="T12" s="73">
        <v>47</v>
      </c>
      <c r="U12" s="73">
        <v>53</v>
      </c>
      <c r="V12" s="116">
        <f t="shared" si="3"/>
        <v>99.529468877124785</v>
      </c>
    </row>
    <row r="13" spans="1:24" ht="15.95" customHeight="1">
      <c r="A13" s="63">
        <v>12</v>
      </c>
      <c r="B13" s="107">
        <v>42.949999999999996</v>
      </c>
      <c r="C13" s="107">
        <v>50.70190476190475</v>
      </c>
      <c r="D13" s="107">
        <v>50.54</v>
      </c>
      <c r="E13" s="107">
        <v>49.76</v>
      </c>
      <c r="F13" s="107">
        <v>42.905263157894758</v>
      </c>
      <c r="G13" s="107">
        <v>50.24848484848485</v>
      </c>
      <c r="H13" s="107">
        <v>49.5</v>
      </c>
      <c r="I13" s="107">
        <v>50.194000000000003</v>
      </c>
      <c r="J13" s="98">
        <v>49.58</v>
      </c>
      <c r="K13" s="107">
        <v>50.881250000000009</v>
      </c>
      <c r="L13" s="104">
        <v>43</v>
      </c>
      <c r="M13" s="98">
        <f t="shared" ref="M13:M19" si="4">AVERAGE(B13,F13)</f>
        <v>42.927631578947377</v>
      </c>
      <c r="N13" s="98">
        <f>MAX(B13,C13,F13,K13)-MIN(B13,C13,F13,K13)</f>
        <v>7.9759868421052502</v>
      </c>
      <c r="O13" s="104">
        <v>50</v>
      </c>
      <c r="P13" s="98">
        <f t="shared" si="1"/>
        <v>50.175704951298698</v>
      </c>
      <c r="Q13" s="98">
        <f>MAX(C13,D13,E13,G13,H13,I13,J13,K13)-MIN(C13,D13,E13,G13,H13,I13,J13,K13)</f>
        <v>1.3812500000000085</v>
      </c>
      <c r="R13" s="72">
        <v>40</v>
      </c>
      <c r="S13" s="73">
        <v>46</v>
      </c>
      <c r="T13" s="73">
        <v>47</v>
      </c>
      <c r="U13" s="73">
        <v>53</v>
      </c>
      <c r="V13" s="116">
        <f t="shared" si="3"/>
        <v>99.789649613964997</v>
      </c>
    </row>
    <row r="14" spans="1:24" ht="15.95" customHeight="1">
      <c r="A14" s="63">
        <v>1</v>
      </c>
      <c r="B14" s="107">
        <v>43.131250000000001</v>
      </c>
      <c r="C14" s="107">
        <v>50.719949999999997</v>
      </c>
      <c r="D14" s="107">
        <v>49.79</v>
      </c>
      <c r="E14" s="107">
        <v>49.6</v>
      </c>
      <c r="F14" s="107">
        <v>43.182758620689661</v>
      </c>
      <c r="G14" s="107">
        <v>50.561111111111103</v>
      </c>
      <c r="H14" s="107">
        <v>49.4</v>
      </c>
      <c r="I14" s="107">
        <v>50.28</v>
      </c>
      <c r="J14" s="107">
        <v>49.84</v>
      </c>
      <c r="K14" s="107">
        <v>50.276470588235298</v>
      </c>
      <c r="L14" s="104">
        <v>43</v>
      </c>
      <c r="M14" s="98">
        <f t="shared" si="4"/>
        <v>43.157004310344831</v>
      </c>
      <c r="N14" s="98">
        <f>MAX(B14,C14,F14,K14)-MIN(B14,C14,F14,K14)</f>
        <v>7.5886999999999958</v>
      </c>
      <c r="O14" s="104">
        <v>50</v>
      </c>
      <c r="P14" s="98">
        <f t="shared" si="1"/>
        <v>50.058441462418301</v>
      </c>
      <c r="Q14" s="98">
        <f>MAX(C14,D14,E14,G14,H14,I14,J14,K14)-MIN(C14,D14,E14,G14,H14,I14,J14,K14)</f>
        <v>1.3199499999999986</v>
      </c>
      <c r="R14" s="72">
        <v>40</v>
      </c>
      <c r="S14" s="73">
        <v>46</v>
      </c>
      <c r="T14" s="73">
        <v>47</v>
      </c>
      <c r="U14" s="73">
        <v>53</v>
      </c>
      <c r="V14" s="116">
        <f t="shared" si="3"/>
        <v>99.556435502090665</v>
      </c>
    </row>
    <row r="15" spans="1:24" ht="15.95" customHeight="1">
      <c r="A15" s="63">
        <v>2</v>
      </c>
      <c r="B15" s="107">
        <v>42.890624999999986</v>
      </c>
      <c r="C15" s="107">
        <v>49.643350000000005</v>
      </c>
      <c r="D15" s="107">
        <v>49.98</v>
      </c>
      <c r="E15" s="107">
        <v>49.65</v>
      </c>
      <c r="F15" s="107">
        <v>42.91</v>
      </c>
      <c r="G15" s="107">
        <v>50.513690476190483</v>
      </c>
      <c r="H15" s="107">
        <v>49.4</v>
      </c>
      <c r="I15" s="107">
        <v>49.713000000000001</v>
      </c>
      <c r="J15" s="107">
        <v>49.46</v>
      </c>
      <c r="K15" s="107">
        <v>50.110526315789471</v>
      </c>
      <c r="L15" s="104">
        <v>43</v>
      </c>
      <c r="M15" s="98">
        <f t="shared" si="4"/>
        <v>42.900312499999991</v>
      </c>
      <c r="N15" s="98">
        <f t="shared" si="0"/>
        <v>7.2199013157894854</v>
      </c>
      <c r="O15" s="104">
        <v>50</v>
      </c>
      <c r="P15" s="98">
        <f t="shared" si="1"/>
        <v>49.808820848997492</v>
      </c>
      <c r="Q15" s="98">
        <f>MAX(C15,D15,E15,G15,H15,I15,J15,K15)-MIN(C15,D15,E15,G15,H15,I15,J15,K15)</f>
        <v>1.1136904761904844</v>
      </c>
      <c r="R15" s="72">
        <v>40</v>
      </c>
      <c r="S15" s="73">
        <v>46</v>
      </c>
      <c r="T15" s="73">
        <v>47</v>
      </c>
      <c r="U15" s="73">
        <v>53</v>
      </c>
      <c r="V15" s="116">
        <f t="shared" si="3"/>
        <v>99.059988993289977</v>
      </c>
      <c r="W15" s="12"/>
      <c r="X15" s="12"/>
    </row>
    <row r="16" spans="1:24" ht="15.95" customHeight="1">
      <c r="A16" s="63">
        <v>3</v>
      </c>
      <c r="B16" s="107">
        <v>43.178124999999987</v>
      </c>
      <c r="C16" s="107">
        <v>50.089363636363629</v>
      </c>
      <c r="D16" s="107">
        <v>49.84</v>
      </c>
      <c r="E16" s="107">
        <v>49.73</v>
      </c>
      <c r="F16" s="107">
        <v>42.934328358208944</v>
      </c>
      <c r="G16" s="107">
        <v>50.091666666666676</v>
      </c>
      <c r="H16" s="107">
        <v>49.2</v>
      </c>
      <c r="I16" s="107">
        <v>49.704000000000001</v>
      </c>
      <c r="J16" s="107">
        <v>49.39</v>
      </c>
      <c r="K16" s="107">
        <v>50.26</v>
      </c>
      <c r="L16" s="104">
        <v>43</v>
      </c>
      <c r="M16" s="98">
        <f t="shared" si="4"/>
        <v>43.056226679104469</v>
      </c>
      <c r="N16" s="98">
        <f t="shared" si="0"/>
        <v>7.3256716417910539</v>
      </c>
      <c r="O16" s="104">
        <v>50</v>
      </c>
      <c r="P16" s="98">
        <f t="shared" si="1"/>
        <v>49.788128787878783</v>
      </c>
      <c r="Q16" s="98">
        <f>MAX(C16,D16,E16,G16,H16,I16,J16,K16)-MIN(C16,D16,E16,G16,H16,I16,J16,K16)</f>
        <v>1.0599999999999952</v>
      </c>
      <c r="R16" s="72">
        <v>40</v>
      </c>
      <c r="S16" s="73">
        <v>46</v>
      </c>
      <c r="T16" s="73">
        <v>47</v>
      </c>
      <c r="U16" s="73">
        <v>53</v>
      </c>
      <c r="V16" s="116">
        <f t="shared" si="3"/>
        <v>99.01883653652169</v>
      </c>
      <c r="W16" s="12"/>
      <c r="X16" s="12"/>
    </row>
    <row r="17" spans="1:24" ht="15.95" customHeight="1">
      <c r="A17" s="63">
        <v>4</v>
      </c>
      <c r="B17" s="107">
        <v>42.840624999999996</v>
      </c>
      <c r="C17" s="107">
        <v>49.972499999999997</v>
      </c>
      <c r="D17" s="188"/>
      <c r="E17" s="107">
        <v>49.43</v>
      </c>
      <c r="F17" s="107">
        <v>42.966666666666683</v>
      </c>
      <c r="G17" s="107">
        <v>50.495652173913051</v>
      </c>
      <c r="H17" s="107">
        <v>49.7</v>
      </c>
      <c r="I17" s="107">
        <v>49.206000000000003</v>
      </c>
      <c r="J17" s="107">
        <v>50.48</v>
      </c>
      <c r="K17" s="188"/>
      <c r="L17" s="104">
        <v>43</v>
      </c>
      <c r="M17" s="98">
        <f t="shared" si="4"/>
        <v>42.903645833333343</v>
      </c>
      <c r="N17" s="98">
        <f t="shared" si="0"/>
        <v>7.1318750000000009</v>
      </c>
      <c r="O17" s="104">
        <v>50</v>
      </c>
      <c r="P17" s="98">
        <f t="shared" si="1"/>
        <v>49.880692028985514</v>
      </c>
      <c r="Q17" s="98">
        <f>MAX(C17,D17,E17,G17,H17,I17,J17,K17)-MIN(C17,D17,E17,G17,H17,I17,J17,K17)</f>
        <v>1.2896521739130478</v>
      </c>
      <c r="R17" s="72">
        <v>40</v>
      </c>
      <c r="S17" s="73">
        <v>46</v>
      </c>
      <c r="T17" s="73">
        <v>47</v>
      </c>
      <c r="U17" s="73">
        <v>53</v>
      </c>
      <c r="V17" s="116">
        <f t="shared" si="3"/>
        <v>99.202926693424104</v>
      </c>
      <c r="W17" s="12"/>
      <c r="X17" s="12"/>
    </row>
    <row r="18" spans="1:24" ht="15.95" customHeight="1">
      <c r="A18" s="63">
        <v>5</v>
      </c>
      <c r="B18" s="107">
        <v>42.899999999999991</v>
      </c>
      <c r="C18" s="107">
        <v>50.181699999999992</v>
      </c>
      <c r="D18" s="188"/>
      <c r="E18" s="107">
        <v>49.65</v>
      </c>
      <c r="F18" s="107">
        <v>42.864406779661003</v>
      </c>
      <c r="G18" s="107">
        <v>50.984999999999999</v>
      </c>
      <c r="H18" s="107">
        <v>50.6</v>
      </c>
      <c r="I18" s="107">
        <v>49.701999999999998</v>
      </c>
      <c r="J18" s="107">
        <v>50.18</v>
      </c>
      <c r="K18" s="188"/>
      <c r="L18" s="104">
        <v>43</v>
      </c>
      <c r="M18" s="98">
        <f t="shared" si="4"/>
        <v>42.882203389830494</v>
      </c>
      <c r="N18" s="98">
        <f>MAX(B18,C18,F18,K18)-MIN(B18,C18,F18,K18)</f>
        <v>7.3172932203389891</v>
      </c>
      <c r="O18" s="104">
        <v>50</v>
      </c>
      <c r="P18" s="98">
        <f t="shared" si="1"/>
        <v>50.216449999999988</v>
      </c>
      <c r="Q18" s="98">
        <f>MAX(C18,D18,E18,G18,H18,I18,J18,K18)-MIN(C18,D18,E18,G18,H18,I18,J18,K18)</f>
        <v>1.3350000000000009</v>
      </c>
      <c r="R18" s="72">
        <v>40</v>
      </c>
      <c r="S18" s="73">
        <v>46</v>
      </c>
      <c r="T18" s="73">
        <v>47</v>
      </c>
      <c r="U18" s="73">
        <v>53</v>
      </c>
      <c r="V18" s="116">
        <f t="shared" si="3"/>
        <v>99.870683535408702</v>
      </c>
    </row>
    <row r="19" spans="1:24" ht="15.95" customHeight="1">
      <c r="A19" s="65">
        <v>6</v>
      </c>
      <c r="B19" s="107">
        <v>43.015625</v>
      </c>
      <c r="C19" s="107">
        <v>50.17349999999999</v>
      </c>
      <c r="D19" s="188"/>
      <c r="E19" s="107">
        <v>50.1</v>
      </c>
      <c r="F19" s="107">
        <v>42.770175438596475</v>
      </c>
      <c r="G19" s="188"/>
      <c r="H19" s="107">
        <v>50.3</v>
      </c>
      <c r="I19" s="107">
        <v>50.338999999999999</v>
      </c>
      <c r="J19" s="107">
        <v>49.51</v>
      </c>
      <c r="K19" s="188"/>
      <c r="L19" s="104">
        <v>43</v>
      </c>
      <c r="M19" s="98">
        <f t="shared" si="4"/>
        <v>42.892900219298241</v>
      </c>
      <c r="N19" s="98">
        <f>MAX(B19,C19,F19,K19)-MIN(B19,C19,F19,K19)</f>
        <v>7.4033245614035152</v>
      </c>
      <c r="O19" s="104">
        <v>50</v>
      </c>
      <c r="P19" s="98">
        <f t="shared" si="1"/>
        <v>50.084499999999991</v>
      </c>
      <c r="Q19" s="98">
        <f>MAX(C19,D19,E19,G19,H19,I19,J19,K19)-MIN(C19,D19,E19,G19,H19,I19,J19,K19)</f>
        <v>0.82900000000000063</v>
      </c>
      <c r="R19" s="72">
        <v>40</v>
      </c>
      <c r="S19" s="73">
        <v>46</v>
      </c>
      <c r="T19" s="73">
        <v>47</v>
      </c>
      <c r="U19" s="73">
        <v>53</v>
      </c>
      <c r="V19" s="116">
        <f t="shared" si="3"/>
        <v>99.60826082945286</v>
      </c>
    </row>
    <row r="20" spans="1:24" ht="15.95" customHeight="1">
      <c r="A20" s="65">
        <v>7</v>
      </c>
      <c r="B20" s="188"/>
      <c r="C20" s="107">
        <v>49.884571428571427</v>
      </c>
      <c r="D20" s="188"/>
      <c r="E20" s="188"/>
      <c r="F20" s="188"/>
      <c r="G20" s="188"/>
      <c r="H20" s="107">
        <v>50.9</v>
      </c>
      <c r="I20" s="107">
        <v>50.360999999999997</v>
      </c>
      <c r="J20" s="188"/>
      <c r="K20" s="188"/>
      <c r="L20" s="104">
        <v>43</v>
      </c>
      <c r="M20" s="188"/>
      <c r="N20" s="188"/>
      <c r="O20" s="104">
        <v>50</v>
      </c>
      <c r="P20" s="98">
        <f t="shared" si="1"/>
        <v>50.381857142857143</v>
      </c>
      <c r="Q20" s="98">
        <f>MAX(C20,D20,E20,G20,H20,I20,J20,K20)-MIN(C20,D20,E20,G20,H20,I20,J20,K20)</f>
        <v>1.015428571428572</v>
      </c>
      <c r="R20" s="72">
        <v>40</v>
      </c>
      <c r="S20" s="73">
        <v>46</v>
      </c>
      <c r="T20" s="73">
        <v>47</v>
      </c>
      <c r="U20" s="73">
        <v>53</v>
      </c>
      <c r="V20" s="116">
        <f t="shared" si="3"/>
        <v>100.19964594551102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R20"/>
  <sheetViews>
    <sheetView zoomScale="80" workbookViewId="0">
      <selection activeCell="T26" sqref="T25:T26"/>
    </sheetView>
  </sheetViews>
  <sheetFormatPr defaultRowHeight="13.5"/>
  <cols>
    <col min="1" max="1" width="3.8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125" customWidth="1"/>
    <col min="15" max="16" width="2.625" customWidth="1"/>
    <col min="17" max="17" width="10.125" bestFit="1" customWidth="1"/>
  </cols>
  <sheetData>
    <row r="1" spans="1:18" ht="20.100000000000001" customHeight="1">
      <c r="F1" s="54" t="s">
        <v>151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9" t="s">
        <v>37</v>
      </c>
      <c r="P2" s="80" t="s">
        <v>38</v>
      </c>
      <c r="Q2" s="53" t="s">
        <v>157</v>
      </c>
    </row>
    <row r="3" spans="1:18" ht="15.95" customHeight="1">
      <c r="A3" s="63">
        <v>2</v>
      </c>
      <c r="B3" s="108"/>
      <c r="C3" s="108"/>
      <c r="D3" s="108">
        <v>1.972</v>
      </c>
      <c r="E3" s="108">
        <v>2.04</v>
      </c>
      <c r="F3" s="108"/>
      <c r="G3" s="108">
        <v>1.9205263157894739</v>
      </c>
      <c r="H3" s="108"/>
      <c r="I3" s="108">
        <v>1.9259999999999999</v>
      </c>
      <c r="J3" s="108"/>
      <c r="K3" s="108"/>
      <c r="L3" s="107">
        <v>2</v>
      </c>
      <c r="M3" s="109">
        <f t="shared" ref="M3:M20" si="0">AVERAGE(B3:K3)</f>
        <v>1.9646315789473685</v>
      </c>
      <c r="N3" s="109">
        <f t="shared" ref="N3:N17" si="1">MAX(B3:K3)-MIN(B3:K3)</f>
        <v>0.11947368421052618</v>
      </c>
      <c r="O3" s="89">
        <v>1.8</v>
      </c>
      <c r="P3" s="90">
        <v>2.2000000000000002</v>
      </c>
      <c r="Q3" s="117">
        <f>M3/M3*100</f>
        <v>100</v>
      </c>
    </row>
    <row r="4" spans="1:18" ht="15.95" customHeight="1">
      <c r="A4" s="63">
        <v>3</v>
      </c>
      <c r="B4" s="108">
        <v>1.9111111111111105</v>
      </c>
      <c r="C4" s="108">
        <v>2.086727272727273</v>
      </c>
      <c r="D4" s="108">
        <v>1.968</v>
      </c>
      <c r="E4" s="108">
        <v>2.0499999999999998</v>
      </c>
      <c r="F4" s="108">
        <v>2.0482758620689654</v>
      </c>
      <c r="G4" s="108">
        <v>1.9308333333333332</v>
      </c>
      <c r="H4" s="108">
        <v>2.0299999999999998</v>
      </c>
      <c r="I4" s="108">
        <v>1.9219999999999999</v>
      </c>
      <c r="J4" s="108">
        <v>2</v>
      </c>
      <c r="K4" s="108">
        <v>1.9709677419354834</v>
      </c>
      <c r="L4" s="107">
        <v>2</v>
      </c>
      <c r="M4" s="109">
        <f t="shared" si="0"/>
        <v>1.9917915321176161</v>
      </c>
      <c r="N4" s="109">
        <f t="shared" si="1"/>
        <v>0.17561616161616245</v>
      </c>
      <c r="O4" s="89">
        <v>1.8</v>
      </c>
      <c r="P4" s="90">
        <v>2.2000000000000002</v>
      </c>
      <c r="Q4" s="116">
        <f>M4/M$3*100</f>
        <v>101.38244510885851</v>
      </c>
    </row>
    <row r="5" spans="1:18" ht="15.95" customHeight="1">
      <c r="A5" s="63">
        <v>4</v>
      </c>
      <c r="B5" s="108">
        <v>1.923333333333334</v>
      </c>
      <c r="C5" s="108">
        <v>2.0945499999999999</v>
      </c>
      <c r="D5" s="108">
        <v>1.998</v>
      </c>
      <c r="E5" s="108">
        <v>2.0499999999999998</v>
      </c>
      <c r="F5" s="108">
        <v>2.0487500000000001</v>
      </c>
      <c r="G5" s="108">
        <v>1.9552564102564103</v>
      </c>
      <c r="H5" s="108">
        <v>2.0299999999999998</v>
      </c>
      <c r="I5" s="108">
        <v>1.919</v>
      </c>
      <c r="J5" s="108">
        <v>1.99</v>
      </c>
      <c r="K5" s="108">
        <v>1.9136363636363631</v>
      </c>
      <c r="L5" s="107">
        <v>2</v>
      </c>
      <c r="M5" s="109">
        <f t="shared" si="0"/>
        <v>1.9922526107226104</v>
      </c>
      <c r="N5" s="109">
        <f t="shared" si="1"/>
        <v>0.18091363636363678</v>
      </c>
      <c r="O5" s="89">
        <v>1.8</v>
      </c>
      <c r="P5" s="90">
        <v>2.2000000000000002</v>
      </c>
      <c r="Q5" s="116">
        <f t="shared" ref="Q5:Q17" si="2">M5/M$3*100</f>
        <v>101.40591406914272</v>
      </c>
    </row>
    <row r="6" spans="1:18" ht="15.95" customHeight="1">
      <c r="A6" s="63">
        <v>5</v>
      </c>
      <c r="B6" s="108">
        <v>1.9255555555555559</v>
      </c>
      <c r="C6" s="108">
        <v>2.0892777777777778</v>
      </c>
      <c r="D6" s="108">
        <v>1.9390000000000001</v>
      </c>
      <c r="E6" s="108">
        <v>2.04</v>
      </c>
      <c r="F6" s="108">
        <v>1.9877966101694913</v>
      </c>
      <c r="G6" s="108">
        <v>1.9624479166666664</v>
      </c>
      <c r="H6" s="108">
        <v>2.0299999999999998</v>
      </c>
      <c r="I6" s="108">
        <v>1.9079999999999999</v>
      </c>
      <c r="J6" s="108">
        <v>1.95</v>
      </c>
      <c r="K6" s="108">
        <v>1.8999999999999992</v>
      </c>
      <c r="L6" s="107">
        <v>2</v>
      </c>
      <c r="M6" s="109">
        <f t="shared" si="0"/>
        <v>1.973207786016949</v>
      </c>
      <c r="N6" s="109">
        <f t="shared" si="1"/>
        <v>0.18927777777777854</v>
      </c>
      <c r="O6" s="89">
        <v>1.8</v>
      </c>
      <c r="P6" s="90">
        <v>2.2000000000000002</v>
      </c>
      <c r="Q6" s="116">
        <f t="shared" si="2"/>
        <v>100.43653004265438</v>
      </c>
    </row>
    <row r="7" spans="1:18" ht="15.95" customHeight="1">
      <c r="A7" s="63">
        <v>6</v>
      </c>
      <c r="B7" s="108">
        <v>1.9196296296296298</v>
      </c>
      <c r="C7" s="108">
        <v>2.0974090909090912</v>
      </c>
      <c r="D7" s="108">
        <v>1.984</v>
      </c>
      <c r="E7" s="108">
        <v>2.0499999999999998</v>
      </c>
      <c r="F7" s="108">
        <v>1.9884615384615376</v>
      </c>
      <c r="G7" s="108">
        <v>1.9613787878787874</v>
      </c>
      <c r="H7" s="108">
        <v>2.0099999999999998</v>
      </c>
      <c r="I7" s="108">
        <v>1.8779999999999999</v>
      </c>
      <c r="J7" s="109">
        <v>1.97</v>
      </c>
      <c r="K7" s="108">
        <v>1.9142857142857137</v>
      </c>
      <c r="L7" s="107">
        <v>2</v>
      </c>
      <c r="M7" s="109">
        <f t="shared" si="0"/>
        <v>1.9773164761164761</v>
      </c>
      <c r="N7" s="109">
        <f t="shared" si="1"/>
        <v>0.21940909090909133</v>
      </c>
      <c r="O7" s="89">
        <v>1.8</v>
      </c>
      <c r="P7" s="90">
        <v>2.2000000000000002</v>
      </c>
      <c r="Q7" s="116">
        <f t="shared" si="2"/>
        <v>100.64566289705594</v>
      </c>
    </row>
    <row r="8" spans="1:18" ht="15.95" customHeight="1">
      <c r="A8" s="63">
        <v>7</v>
      </c>
      <c r="B8" s="108">
        <v>1.9068749999999988</v>
      </c>
      <c r="C8" s="108">
        <v>2.1046000000000005</v>
      </c>
      <c r="D8" s="108">
        <v>1.972</v>
      </c>
      <c r="E8" s="108">
        <v>2.0699999999999998</v>
      </c>
      <c r="F8" s="108">
        <v>1.9719672130000001</v>
      </c>
      <c r="G8" s="108">
        <v>1.9562398373983729</v>
      </c>
      <c r="H8" s="108">
        <v>2.0099999999999998</v>
      </c>
      <c r="I8" s="108">
        <v>1.857</v>
      </c>
      <c r="J8" s="109">
        <v>1.99</v>
      </c>
      <c r="K8" s="108">
        <v>1.8999999999999995</v>
      </c>
      <c r="L8" s="107">
        <v>2</v>
      </c>
      <c r="M8" s="109">
        <f t="shared" si="0"/>
        <v>1.9738682050398366</v>
      </c>
      <c r="N8" s="109">
        <f t="shared" si="1"/>
        <v>0.24760000000000049</v>
      </c>
      <c r="O8" s="89">
        <v>1.8</v>
      </c>
      <c r="P8" s="90">
        <v>2.2000000000000002</v>
      </c>
      <c r="Q8" s="116">
        <f t="shared" si="2"/>
        <v>100.47014545584251</v>
      </c>
    </row>
    <row r="9" spans="1:18" ht="15.95" customHeight="1">
      <c r="A9" s="63">
        <v>8</v>
      </c>
      <c r="B9" s="108">
        <v>1.9134374999999992</v>
      </c>
      <c r="C9" s="108">
        <v>2.0919545454545454</v>
      </c>
      <c r="D9" s="108">
        <v>1.9665999999999999</v>
      </c>
      <c r="E9" s="108">
        <v>2.0699999999999998</v>
      </c>
      <c r="F9" s="108">
        <v>1.9916923076923079</v>
      </c>
      <c r="G9" s="108">
        <v>1.9455555555555557</v>
      </c>
      <c r="H9" s="108">
        <v>2.04</v>
      </c>
      <c r="I9" s="108">
        <v>1.87</v>
      </c>
      <c r="J9" s="108">
        <v>1.94</v>
      </c>
      <c r="K9" s="108">
        <v>1.9227272727272726</v>
      </c>
      <c r="L9" s="107">
        <v>2</v>
      </c>
      <c r="M9" s="109">
        <f t="shared" si="0"/>
        <v>1.9751967181429682</v>
      </c>
      <c r="N9" s="109">
        <f t="shared" si="1"/>
        <v>0.22195454545454529</v>
      </c>
      <c r="O9" s="89">
        <v>1.8</v>
      </c>
      <c r="P9" s="90">
        <v>2.2000000000000002</v>
      </c>
      <c r="Q9" s="116">
        <f t="shared" si="2"/>
        <v>100.53776694362514</v>
      </c>
    </row>
    <row r="10" spans="1:18" ht="15.95" customHeight="1">
      <c r="A10" s="63">
        <v>9</v>
      </c>
      <c r="B10" s="108">
        <v>1.9009374999999995</v>
      </c>
      <c r="C10" s="108">
        <v>2.0648421052631578</v>
      </c>
      <c r="D10" s="108">
        <v>1.9650000000000001</v>
      </c>
      <c r="E10" s="108">
        <v>2.04</v>
      </c>
      <c r="F10" s="108">
        <v>2.02296875</v>
      </c>
      <c r="G10" s="108">
        <v>1.9471212121212118</v>
      </c>
      <c r="H10" s="108">
        <v>2.0499999999999998</v>
      </c>
      <c r="I10" s="108">
        <v>1.873</v>
      </c>
      <c r="J10" s="108">
        <v>1.91</v>
      </c>
      <c r="K10" s="108">
        <v>1.8954545454545446</v>
      </c>
      <c r="L10" s="107">
        <v>2</v>
      </c>
      <c r="M10" s="109">
        <f t="shared" si="0"/>
        <v>1.9669324112838911</v>
      </c>
      <c r="N10" s="109">
        <f t="shared" si="1"/>
        <v>0.19184210526315781</v>
      </c>
      <c r="O10" s="89">
        <v>1.8</v>
      </c>
      <c r="P10" s="90">
        <v>2.2000000000000002</v>
      </c>
      <c r="Q10" s="116">
        <f t="shared" si="2"/>
        <v>100.11711266179258</v>
      </c>
    </row>
    <row r="11" spans="1:18" ht="15.95" customHeight="1">
      <c r="A11" s="63">
        <v>10</v>
      </c>
      <c r="B11" s="108">
        <v>1.8971874999999998</v>
      </c>
      <c r="C11" s="108">
        <v>2.0481500000000001</v>
      </c>
      <c r="D11" s="108">
        <v>1.9</v>
      </c>
      <c r="E11" s="108">
        <v>2.04</v>
      </c>
      <c r="F11" s="108">
        <v>1.9709999999999999</v>
      </c>
      <c r="G11" s="108">
        <v>1.9496825396825395</v>
      </c>
      <c r="H11" s="108">
        <v>2.032</v>
      </c>
      <c r="I11" s="108">
        <v>1.887</v>
      </c>
      <c r="J11" s="108">
        <v>1.97</v>
      </c>
      <c r="K11" s="108">
        <v>1.8952380952380947</v>
      </c>
      <c r="L11" s="107">
        <v>2</v>
      </c>
      <c r="M11" s="109">
        <f t="shared" si="0"/>
        <v>1.9590258134920635</v>
      </c>
      <c r="N11" s="109">
        <f t="shared" si="1"/>
        <v>0.16115000000000013</v>
      </c>
      <c r="O11" s="89">
        <v>1.8</v>
      </c>
      <c r="P11" s="90">
        <v>2.2000000000000002</v>
      </c>
      <c r="Q11" s="116">
        <f t="shared" si="2"/>
        <v>99.714665817480736</v>
      </c>
    </row>
    <row r="12" spans="1:18" ht="15.95" customHeight="1">
      <c r="A12" s="63">
        <v>11</v>
      </c>
      <c r="B12" s="108">
        <v>1.9049999999999996</v>
      </c>
      <c r="C12" s="108">
        <v>2.0488</v>
      </c>
      <c r="D12" s="108">
        <v>1.9</v>
      </c>
      <c r="E12" s="108">
        <v>2.02</v>
      </c>
      <c r="F12" s="108">
        <v>1.9743333333333331</v>
      </c>
      <c r="G12" s="108">
        <v>1.9531159420289854</v>
      </c>
      <c r="H12" s="108">
        <v>2.0299999999999998</v>
      </c>
      <c r="I12" s="108">
        <v>1.891</v>
      </c>
      <c r="J12" s="109">
        <v>2</v>
      </c>
      <c r="K12" s="108">
        <v>1.9099999999999995</v>
      </c>
      <c r="L12" s="107">
        <v>2</v>
      </c>
      <c r="M12" s="109">
        <f t="shared" si="0"/>
        <v>1.9632249275362317</v>
      </c>
      <c r="N12" s="109">
        <f t="shared" si="1"/>
        <v>0.15779999999999994</v>
      </c>
      <c r="O12" s="89">
        <v>1.8</v>
      </c>
      <c r="P12" s="90">
        <v>2.2000000000000002</v>
      </c>
      <c r="Q12" s="116">
        <f t="shared" si="2"/>
        <v>99.928401262292113</v>
      </c>
    </row>
    <row r="13" spans="1:18" ht="15.95" customHeight="1">
      <c r="A13" s="63">
        <v>12</v>
      </c>
      <c r="B13" s="108">
        <v>1.9306249999999998</v>
      </c>
      <c r="C13" s="108">
        <v>2.0568571428571429</v>
      </c>
      <c r="D13" s="108">
        <v>1.9</v>
      </c>
      <c r="E13" s="108">
        <v>2.06</v>
      </c>
      <c r="F13" s="108">
        <v>1.9608928571428568</v>
      </c>
      <c r="G13" s="108">
        <v>1.9563636363636361</v>
      </c>
      <c r="H13" s="108">
        <v>2.0299999999999998</v>
      </c>
      <c r="I13" s="108">
        <v>1.9119999999999999</v>
      </c>
      <c r="J13" s="109">
        <v>2</v>
      </c>
      <c r="K13" s="108">
        <v>1.9562499999999996</v>
      </c>
      <c r="L13" s="107">
        <v>2</v>
      </c>
      <c r="M13" s="109">
        <f t="shared" si="0"/>
        <v>1.9762988636363636</v>
      </c>
      <c r="N13" s="109">
        <f t="shared" si="1"/>
        <v>0.16000000000000014</v>
      </c>
      <c r="O13" s="89">
        <v>1.8</v>
      </c>
      <c r="P13" s="90">
        <v>2.2000000000000002</v>
      </c>
      <c r="Q13" s="116">
        <f t="shared" si="2"/>
        <v>100.59386629096363</v>
      </c>
    </row>
    <row r="14" spans="1:18" ht="15.95" customHeight="1">
      <c r="A14" s="63">
        <v>1</v>
      </c>
      <c r="B14" s="108">
        <v>1.9356249999999995</v>
      </c>
      <c r="C14" s="108">
        <v>2.0556999999999999</v>
      </c>
      <c r="D14" s="108">
        <v>1.9</v>
      </c>
      <c r="E14" s="108">
        <v>2.0499999999999998</v>
      </c>
      <c r="F14" s="108">
        <v>1.9718965517241378</v>
      </c>
      <c r="G14" s="108">
        <v>1.9409999999999998</v>
      </c>
      <c r="H14" s="108">
        <v>2.0099999999999998</v>
      </c>
      <c r="I14" s="108">
        <v>1.899</v>
      </c>
      <c r="J14" s="108">
        <v>2</v>
      </c>
      <c r="K14" s="108">
        <v>1.9294117647058817</v>
      </c>
      <c r="L14" s="107">
        <v>2</v>
      </c>
      <c r="M14" s="109">
        <f t="shared" si="0"/>
        <v>1.9692633316430019</v>
      </c>
      <c r="N14" s="109">
        <f t="shared" si="1"/>
        <v>0.15669999999999984</v>
      </c>
      <c r="O14" s="89">
        <v>1.8</v>
      </c>
      <c r="P14" s="90">
        <v>2.2000000000000002</v>
      </c>
      <c r="Q14" s="116">
        <f t="shared" si="2"/>
        <v>100.23575680780388</v>
      </c>
    </row>
    <row r="15" spans="1:18" ht="15.95" customHeight="1">
      <c r="A15" s="63">
        <v>2</v>
      </c>
      <c r="B15" s="108">
        <v>1.9328125</v>
      </c>
      <c r="C15" s="108">
        <v>2.0448999999999997</v>
      </c>
      <c r="D15" s="108">
        <v>1.9</v>
      </c>
      <c r="E15" s="108">
        <v>2.0499999999999998</v>
      </c>
      <c r="F15" s="108">
        <v>1.9881355932203386</v>
      </c>
      <c r="G15" s="108">
        <v>1.9404166666666671</v>
      </c>
      <c r="H15" s="108">
        <v>2.0299999999999998</v>
      </c>
      <c r="I15" s="108">
        <v>1.8919999999999999</v>
      </c>
      <c r="J15" s="108">
        <v>1.99</v>
      </c>
      <c r="K15" s="108">
        <v>1.9736842105263157</v>
      </c>
      <c r="L15" s="107">
        <v>2</v>
      </c>
      <c r="M15" s="109">
        <f t="shared" si="0"/>
        <v>1.9741948970413319</v>
      </c>
      <c r="N15" s="109">
        <f t="shared" si="1"/>
        <v>0.15799999999999992</v>
      </c>
      <c r="O15" s="89">
        <v>1.8</v>
      </c>
      <c r="P15" s="90">
        <v>2.2000000000000002</v>
      </c>
      <c r="Q15" s="116">
        <f t="shared" si="2"/>
        <v>100.48677412072789</v>
      </c>
      <c r="R15" s="12"/>
    </row>
    <row r="16" spans="1:18" ht="15.95" customHeight="1">
      <c r="A16" s="63">
        <v>3</v>
      </c>
      <c r="B16" s="108">
        <v>1.9353125000000004</v>
      </c>
      <c r="C16" s="108">
        <v>2.0449999999999999</v>
      </c>
      <c r="D16" s="108">
        <v>1.907</v>
      </c>
      <c r="E16" s="108">
        <v>2.04</v>
      </c>
      <c r="F16" s="108">
        <v>1.9751612903225806</v>
      </c>
      <c r="G16" s="108">
        <v>1.9449702380952378</v>
      </c>
      <c r="H16" s="108">
        <v>2.0099999999999998</v>
      </c>
      <c r="I16" s="108">
        <v>1.9059999999999999</v>
      </c>
      <c r="J16" s="108">
        <v>1.97</v>
      </c>
      <c r="K16" s="108">
        <v>1.9111111111111105</v>
      </c>
      <c r="L16" s="107">
        <v>2</v>
      </c>
      <c r="M16" s="109">
        <f t="shared" si="0"/>
        <v>1.964455513952893</v>
      </c>
      <c r="N16" s="109">
        <f t="shared" si="1"/>
        <v>0.13900000000000001</v>
      </c>
      <c r="O16" s="89">
        <v>1.8</v>
      </c>
      <c r="P16" s="90">
        <v>2.2000000000000002</v>
      </c>
      <c r="Q16" s="116">
        <f t="shared" si="2"/>
        <v>99.991038269141029</v>
      </c>
      <c r="R16" s="12"/>
    </row>
    <row r="17" spans="1:18" ht="15.95" customHeight="1">
      <c r="A17" s="63">
        <v>4</v>
      </c>
      <c r="B17" s="108">
        <v>1.9209375000000006</v>
      </c>
      <c r="C17" s="108">
        <v>2.0427500000000003</v>
      </c>
      <c r="D17" s="189"/>
      <c r="E17" s="108">
        <v>2.0499999999999998</v>
      </c>
      <c r="F17" s="108">
        <v>1.9922807017543858</v>
      </c>
      <c r="G17" s="108">
        <v>1.9522463768115947</v>
      </c>
      <c r="H17" s="108">
        <v>2.0299999999999998</v>
      </c>
      <c r="I17" s="108">
        <v>1.8919999999999999</v>
      </c>
      <c r="J17" s="108">
        <v>1.93</v>
      </c>
      <c r="K17" s="189"/>
      <c r="L17" s="107">
        <v>2</v>
      </c>
      <c r="M17" s="109">
        <f t="shared" si="0"/>
        <v>1.9762768223207474</v>
      </c>
      <c r="N17" s="109">
        <f t="shared" si="1"/>
        <v>0.15799999999999992</v>
      </c>
      <c r="O17" s="89">
        <v>1.8</v>
      </c>
      <c r="P17" s="90">
        <v>2.2000000000000002</v>
      </c>
      <c r="Q17" s="116">
        <f t="shared" si="2"/>
        <v>100.59274438516448</v>
      </c>
      <c r="R17" s="12"/>
    </row>
    <row r="18" spans="1:18" ht="15.95" customHeight="1">
      <c r="A18" s="63">
        <v>5</v>
      </c>
      <c r="B18" s="108">
        <v>1.9246875000000006</v>
      </c>
      <c r="C18" s="108">
        <v>2.0372499999999993</v>
      </c>
      <c r="D18" s="189"/>
      <c r="E18" s="108">
        <v>2.04</v>
      </c>
      <c r="F18" s="108">
        <v>1.967931034482759</v>
      </c>
      <c r="G18" s="108">
        <v>1.9328571428571426</v>
      </c>
      <c r="H18" s="108">
        <v>2.0169999999999999</v>
      </c>
      <c r="I18" s="108">
        <v>1.877</v>
      </c>
      <c r="J18" s="108">
        <v>1.99</v>
      </c>
      <c r="K18" s="189"/>
      <c r="L18" s="107">
        <v>2</v>
      </c>
      <c r="M18" s="109">
        <f t="shared" si="0"/>
        <v>1.9733407096674878</v>
      </c>
      <c r="N18" s="109">
        <f>MAX(B18:K18)-MIN(B18:K18)</f>
        <v>0.16300000000000003</v>
      </c>
      <c r="O18" s="89">
        <v>1.8</v>
      </c>
      <c r="P18" s="90">
        <v>2.2000000000000002</v>
      </c>
      <c r="Q18" s="116">
        <f>M18/M$3*100</f>
        <v>100.44329587355942</v>
      </c>
      <c r="R18" s="12"/>
    </row>
    <row r="19" spans="1:18" ht="15.95" customHeight="1">
      <c r="A19" s="65">
        <v>6</v>
      </c>
      <c r="B19" s="108">
        <v>1.9253125000000006</v>
      </c>
      <c r="C19" s="108">
        <v>2.0382727272727266</v>
      </c>
      <c r="D19" s="189"/>
      <c r="E19" s="108">
        <v>2.04</v>
      </c>
      <c r="F19" s="108">
        <v>2.0049999999999999</v>
      </c>
      <c r="G19" s="189"/>
      <c r="H19" s="108">
        <v>2.04</v>
      </c>
      <c r="I19" s="108">
        <v>1.889</v>
      </c>
      <c r="J19" s="108">
        <v>1.97</v>
      </c>
      <c r="K19" s="189"/>
      <c r="L19" s="107">
        <v>2</v>
      </c>
      <c r="M19" s="109">
        <f t="shared" si="0"/>
        <v>1.9867978896103897</v>
      </c>
      <c r="N19" s="109">
        <f>MAX(B19:K19)-MIN(B19:K19)</f>
        <v>0.15100000000000002</v>
      </c>
      <c r="O19" s="89">
        <v>1.8</v>
      </c>
      <c r="P19" s="90">
        <v>2.2000000000000002</v>
      </c>
      <c r="Q19" s="116">
        <f>M19/M$3*100</f>
        <v>101.12826806310919</v>
      </c>
      <c r="R19" s="12"/>
    </row>
    <row r="20" spans="1:18" ht="15.95" customHeight="1">
      <c r="A20" s="65">
        <v>7</v>
      </c>
      <c r="B20" s="189"/>
      <c r="C20" s="108">
        <v>2.0471428571428572</v>
      </c>
      <c r="D20" s="189"/>
      <c r="E20" s="189"/>
      <c r="F20" s="189"/>
      <c r="G20" s="189"/>
      <c r="H20" s="108">
        <v>2.04</v>
      </c>
      <c r="I20" s="108">
        <v>1.849</v>
      </c>
      <c r="J20" s="189"/>
      <c r="K20" s="189"/>
      <c r="L20" s="107">
        <v>2</v>
      </c>
      <c r="M20" s="109">
        <f t="shared" si="0"/>
        <v>1.9787142857142859</v>
      </c>
      <c r="N20" s="109">
        <f>MAX(B20:K20)-MIN(B20:K20)</f>
        <v>0.19814285714285718</v>
      </c>
      <c r="O20" s="89">
        <v>1.8</v>
      </c>
      <c r="P20" s="90">
        <v>2.2000000000000002</v>
      </c>
      <c r="Q20" s="116">
        <f>M20/M$3*100</f>
        <v>100.71681158532853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20"/>
  <sheetViews>
    <sheetView zoomScale="80" workbookViewId="0">
      <selection activeCell="R31" sqref="R31"/>
    </sheetView>
  </sheetViews>
  <sheetFormatPr defaultRowHeight="13.5"/>
  <cols>
    <col min="1" max="1" width="3.1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625" customWidth="1"/>
    <col min="15" max="16" width="2.625" customWidth="1"/>
  </cols>
  <sheetData>
    <row r="1" spans="1:18" ht="20.100000000000001" customHeight="1">
      <c r="F1" s="54" t="s">
        <v>11</v>
      </c>
    </row>
    <row r="2" spans="1:18" ht="15.95" customHeight="1">
      <c r="A2" s="2" t="s">
        <v>66</v>
      </c>
      <c r="B2" s="3" t="s">
        <v>29</v>
      </c>
      <c r="C2" s="3" t="s">
        <v>30</v>
      </c>
      <c r="D2" s="3" t="s">
        <v>83</v>
      </c>
      <c r="E2" s="3" t="s">
        <v>31</v>
      </c>
      <c r="F2" s="3" t="s">
        <v>32</v>
      </c>
      <c r="G2" s="3" t="s">
        <v>33</v>
      </c>
      <c r="H2" s="4" t="s">
        <v>34</v>
      </c>
      <c r="I2" s="3" t="s">
        <v>35</v>
      </c>
      <c r="J2" s="3" t="s">
        <v>72</v>
      </c>
      <c r="K2" s="11" t="s">
        <v>59</v>
      </c>
      <c r="L2" s="1" t="s">
        <v>1</v>
      </c>
      <c r="M2" s="6" t="s">
        <v>60</v>
      </c>
      <c r="N2" s="6" t="s">
        <v>36</v>
      </c>
      <c r="O2" s="7" t="s">
        <v>37</v>
      </c>
      <c r="P2" s="8" t="s">
        <v>38</v>
      </c>
      <c r="Q2" s="53" t="s">
        <v>157</v>
      </c>
    </row>
    <row r="3" spans="1:18" ht="15.95" customHeight="1">
      <c r="A3" s="63">
        <v>2</v>
      </c>
      <c r="B3" s="108"/>
      <c r="C3" s="108"/>
      <c r="D3" s="108">
        <v>6.6529999999999996</v>
      </c>
      <c r="E3" s="108">
        <v>6.53</v>
      </c>
      <c r="F3" s="108"/>
      <c r="G3" s="108">
        <v>6.5409375000000001</v>
      </c>
      <c r="H3" s="108"/>
      <c r="I3" s="108">
        <v>6.5810000000000004</v>
      </c>
      <c r="J3" s="108"/>
      <c r="K3" s="108"/>
      <c r="L3" s="107">
        <v>6.6</v>
      </c>
      <c r="M3" s="109">
        <f t="shared" ref="M3:M20" si="0">AVERAGE(B3:K3)</f>
        <v>6.5762343749999994</v>
      </c>
      <c r="N3" s="109">
        <f t="shared" ref="N3:N17" si="1">MAX(B3:K3)-MIN(B3:K3)</f>
        <v>0.12299999999999933</v>
      </c>
      <c r="O3" s="9">
        <v>6.4</v>
      </c>
      <c r="P3" s="10">
        <v>6.8</v>
      </c>
      <c r="Q3" s="116">
        <f>M3/M3*100</f>
        <v>100</v>
      </c>
    </row>
    <row r="4" spans="1:18" ht="15.95" customHeight="1">
      <c r="A4" s="63">
        <v>3</v>
      </c>
      <c r="B4" s="108">
        <v>6.5522222222222233</v>
      </c>
      <c r="C4" s="108">
        <v>6.5442727272727277</v>
      </c>
      <c r="D4" s="108">
        <v>6.6390000000000002</v>
      </c>
      <c r="E4" s="108">
        <v>6.52</v>
      </c>
      <c r="F4" s="108">
        <v>6.5637931034482779</v>
      </c>
      <c r="G4" s="108">
        <v>6.5834782608695663</v>
      </c>
      <c r="H4" s="108">
        <v>6.65</v>
      </c>
      <c r="I4" s="108">
        <v>6.5990000000000002</v>
      </c>
      <c r="J4" s="108">
        <v>6.68</v>
      </c>
      <c r="K4" s="108">
        <v>6.5096774193548379</v>
      </c>
      <c r="L4" s="107">
        <v>6.6</v>
      </c>
      <c r="M4" s="109">
        <f t="shared" si="0"/>
        <v>6.5841443733167635</v>
      </c>
      <c r="N4" s="109">
        <f t="shared" si="1"/>
        <v>0.17032258064516181</v>
      </c>
      <c r="O4" s="9">
        <v>6.4</v>
      </c>
      <c r="P4" s="10">
        <v>6.8</v>
      </c>
      <c r="Q4" s="116">
        <f>M4/M$3*100</f>
        <v>100.12028157552952</v>
      </c>
    </row>
    <row r="5" spans="1:18" ht="15.95" customHeight="1">
      <c r="A5" s="63">
        <v>4</v>
      </c>
      <c r="B5" s="108">
        <v>6.5514814814814821</v>
      </c>
      <c r="C5" s="108">
        <v>6.5308999999999999</v>
      </c>
      <c r="D5" s="108">
        <v>6.585</v>
      </c>
      <c r="E5" s="108">
        <v>6.52</v>
      </c>
      <c r="F5" s="108">
        <v>6.5571875000000004</v>
      </c>
      <c r="G5" s="108">
        <v>6.526307692307693</v>
      </c>
      <c r="H5" s="108">
        <v>6.66</v>
      </c>
      <c r="I5" s="108">
        <v>6.6079999999999997</v>
      </c>
      <c r="J5" s="108">
        <v>6.67</v>
      </c>
      <c r="K5" s="108">
        <v>6.5818181818181793</v>
      </c>
      <c r="L5" s="107">
        <v>6.6</v>
      </c>
      <c r="M5" s="109">
        <f t="shared" si="0"/>
        <v>6.5790694855607352</v>
      </c>
      <c r="N5" s="109">
        <f t="shared" si="1"/>
        <v>0.15000000000000036</v>
      </c>
      <c r="O5" s="9">
        <v>6.4</v>
      </c>
      <c r="P5" s="10">
        <v>6.8</v>
      </c>
      <c r="Q5" s="116">
        <f t="shared" ref="Q5:Q17" si="2">M5/M$3*100</f>
        <v>100.04311145861094</v>
      </c>
    </row>
    <row r="6" spans="1:18" ht="15.95" customHeight="1">
      <c r="A6" s="63">
        <v>5</v>
      </c>
      <c r="B6" s="108">
        <v>6.5670370370370383</v>
      </c>
      <c r="C6" s="108">
        <v>6.5496666666666679</v>
      </c>
      <c r="D6" s="108">
        <v>6.5629999999999997</v>
      </c>
      <c r="E6" s="108">
        <v>6.51</v>
      </c>
      <c r="F6" s="108">
        <v>6.562033898305085</v>
      </c>
      <c r="G6" s="108">
        <v>6.5233437499999996</v>
      </c>
      <c r="H6" s="108">
        <v>6.66</v>
      </c>
      <c r="I6" s="108">
        <v>6.5730000000000004</v>
      </c>
      <c r="J6" s="108">
        <v>6.68</v>
      </c>
      <c r="K6" s="108">
        <v>6.5699999999999985</v>
      </c>
      <c r="L6" s="107">
        <v>6.6</v>
      </c>
      <c r="M6" s="109">
        <f t="shared" si="0"/>
        <v>6.5758081352008784</v>
      </c>
      <c r="N6" s="109">
        <f t="shared" si="1"/>
        <v>0.16999999999999993</v>
      </c>
      <c r="O6" s="9">
        <v>6.4</v>
      </c>
      <c r="P6" s="10">
        <v>6.8</v>
      </c>
      <c r="Q6" s="116">
        <f t="shared" si="2"/>
        <v>99.993518482237477</v>
      </c>
    </row>
    <row r="7" spans="1:18" ht="15.95" customHeight="1">
      <c r="A7" s="63">
        <v>6</v>
      </c>
      <c r="B7" s="108">
        <v>6.5985185185185182</v>
      </c>
      <c r="C7" s="108">
        <v>6.5342727272727279</v>
      </c>
      <c r="D7" s="108">
        <v>6.6050000000000004</v>
      </c>
      <c r="E7" s="108">
        <v>6.61</v>
      </c>
      <c r="F7" s="108">
        <v>6.5540000000000003</v>
      </c>
      <c r="G7" s="108">
        <v>6.5092272727272729</v>
      </c>
      <c r="H7" s="108">
        <v>6.66</v>
      </c>
      <c r="I7" s="108">
        <v>6.5979999999999999</v>
      </c>
      <c r="J7" s="109">
        <v>6.72</v>
      </c>
      <c r="K7" s="108">
        <v>6.5619047619047599</v>
      </c>
      <c r="L7" s="107">
        <v>6.6</v>
      </c>
      <c r="M7" s="109">
        <f t="shared" si="0"/>
        <v>6.5950923280423268</v>
      </c>
      <c r="N7" s="109">
        <f t="shared" si="1"/>
        <v>0.21077272727272689</v>
      </c>
      <c r="O7" s="9">
        <v>6.4</v>
      </c>
      <c r="P7" s="10">
        <v>6.8</v>
      </c>
      <c r="Q7" s="116">
        <f t="shared" si="2"/>
        <v>100.28675913854312</v>
      </c>
    </row>
    <row r="8" spans="1:18" ht="15.95" customHeight="1">
      <c r="A8" s="63">
        <v>7</v>
      </c>
      <c r="B8" s="108">
        <v>6.6093749999999991</v>
      </c>
      <c r="C8" s="108">
        <v>6.5186499999999992</v>
      </c>
      <c r="D8" s="108">
        <v>6.5819999999999999</v>
      </c>
      <c r="E8" s="108">
        <v>6.68</v>
      </c>
      <c r="F8" s="108">
        <v>6.5604918029999997</v>
      </c>
      <c r="G8" s="108">
        <v>6.5320487804878056</v>
      </c>
      <c r="H8" s="108">
        <v>6.66</v>
      </c>
      <c r="I8" s="108">
        <v>6.6139999999999999</v>
      </c>
      <c r="J8" s="109">
        <v>6.74</v>
      </c>
      <c r="K8" s="108">
        <v>6.5937499999999982</v>
      </c>
      <c r="L8" s="107">
        <v>6.6</v>
      </c>
      <c r="M8" s="109">
        <f t="shared" si="0"/>
        <v>6.6090315583487804</v>
      </c>
      <c r="N8" s="109">
        <f t="shared" si="1"/>
        <v>0.22135000000000105</v>
      </c>
      <c r="O8" s="9">
        <v>6.4</v>
      </c>
      <c r="P8" s="10">
        <v>6.8</v>
      </c>
      <c r="Q8" s="116">
        <f t="shared" si="2"/>
        <v>100.49872284773581</v>
      </c>
    </row>
    <row r="9" spans="1:18" ht="15.95" customHeight="1">
      <c r="A9" s="63">
        <v>8</v>
      </c>
      <c r="B9" s="108">
        <v>6.5978125000000007</v>
      </c>
      <c r="C9" s="108">
        <v>6.5235909090909097</v>
      </c>
      <c r="D9" s="108">
        <v>6.5910000000000002</v>
      </c>
      <c r="E9" s="108">
        <v>6.61</v>
      </c>
      <c r="F9" s="108">
        <v>6.5530769230769241</v>
      </c>
      <c r="G9" s="108">
        <v>6.5524649122807004</v>
      </c>
      <c r="H9" s="108">
        <v>6.67</v>
      </c>
      <c r="I9" s="108">
        <v>6.6260000000000003</v>
      </c>
      <c r="J9" s="108">
        <v>6.68</v>
      </c>
      <c r="K9" s="108">
        <v>6.5863636363636342</v>
      </c>
      <c r="L9" s="107">
        <v>6.6</v>
      </c>
      <c r="M9" s="109">
        <f t="shared" si="0"/>
        <v>6.5990308880812165</v>
      </c>
      <c r="N9" s="109">
        <f t="shared" si="1"/>
        <v>0.15640909090909005</v>
      </c>
      <c r="O9" s="9">
        <v>6.4</v>
      </c>
      <c r="P9" s="10">
        <v>6.8</v>
      </c>
      <c r="Q9" s="116">
        <f t="shared" si="2"/>
        <v>100.34664994860705</v>
      </c>
    </row>
    <row r="10" spans="1:18" ht="15.95" customHeight="1">
      <c r="A10" s="63">
        <v>9</v>
      </c>
      <c r="B10" s="108">
        <v>6.6162499999999982</v>
      </c>
      <c r="C10" s="108">
        <v>6.548210526315791</v>
      </c>
      <c r="D10" s="108">
        <v>6.62</v>
      </c>
      <c r="E10" s="108">
        <v>6.62</v>
      </c>
      <c r="F10" s="108">
        <v>6.5529230769230757</v>
      </c>
      <c r="G10" s="108">
        <v>6.5452348484848475</v>
      </c>
      <c r="H10" s="108">
        <v>6.71</v>
      </c>
      <c r="I10" s="108">
        <v>6.7130000000000001</v>
      </c>
      <c r="J10" s="108">
        <v>6.67</v>
      </c>
      <c r="K10" s="108">
        <v>6.595454545454543</v>
      </c>
      <c r="L10" s="107">
        <v>6.6</v>
      </c>
      <c r="M10" s="109">
        <f t="shared" si="0"/>
        <v>6.6191072997178253</v>
      </c>
      <c r="N10" s="109">
        <f t="shared" si="1"/>
        <v>0.16776515151515259</v>
      </c>
      <c r="O10" s="9">
        <v>6.4</v>
      </c>
      <c r="P10" s="10">
        <v>6.8</v>
      </c>
      <c r="Q10" s="116">
        <f t="shared" si="2"/>
        <v>100.65193729835435</v>
      </c>
    </row>
    <row r="11" spans="1:18" ht="15.95" customHeight="1">
      <c r="A11" s="63">
        <v>10</v>
      </c>
      <c r="B11" s="108">
        <v>6.5775000000000015</v>
      </c>
      <c r="C11" s="108">
        <v>6.5601500000000019</v>
      </c>
      <c r="D11" s="108">
        <v>6.59</v>
      </c>
      <c r="E11" s="108">
        <v>6.62</v>
      </c>
      <c r="F11" s="108">
        <v>6.5591525423728827</v>
      </c>
      <c r="G11" s="108">
        <v>6.5392063492063501</v>
      </c>
      <c r="H11" s="108">
        <v>6.65</v>
      </c>
      <c r="I11" s="108">
        <v>6.6669999999999998</v>
      </c>
      <c r="J11" s="108">
        <v>6.64</v>
      </c>
      <c r="K11" s="108">
        <v>6.595238095238094</v>
      </c>
      <c r="L11" s="107">
        <v>6.6</v>
      </c>
      <c r="M11" s="109">
        <f t="shared" si="0"/>
        <v>6.5998246986817337</v>
      </c>
      <c r="N11" s="109">
        <f t="shared" si="1"/>
        <v>0.12779365079364968</v>
      </c>
      <c r="O11" s="9">
        <v>6.4</v>
      </c>
      <c r="P11" s="10">
        <v>6.8</v>
      </c>
      <c r="Q11" s="116">
        <f t="shared" si="2"/>
        <v>100.35872084747184</v>
      </c>
    </row>
    <row r="12" spans="1:18" ht="15.95" customHeight="1">
      <c r="A12" s="63">
        <v>11</v>
      </c>
      <c r="B12" s="108">
        <v>6.5853125000000015</v>
      </c>
      <c r="C12" s="108">
        <v>6.5820000000000007</v>
      </c>
      <c r="D12" s="108">
        <v>6.6050000000000004</v>
      </c>
      <c r="E12" s="108">
        <v>6.62</v>
      </c>
      <c r="F12" s="108">
        <v>6.5738333333333321</v>
      </c>
      <c r="G12" s="108">
        <v>6.5371376811594208</v>
      </c>
      <c r="H12" s="108">
        <v>6.66</v>
      </c>
      <c r="I12" s="108">
        <v>6.633</v>
      </c>
      <c r="J12" s="109">
        <v>6.59</v>
      </c>
      <c r="K12" s="108">
        <v>6.6049999999999986</v>
      </c>
      <c r="L12" s="107">
        <v>6.6</v>
      </c>
      <c r="M12" s="109">
        <f t="shared" si="0"/>
        <v>6.5991283514492762</v>
      </c>
      <c r="N12" s="109">
        <f t="shared" si="1"/>
        <v>0.1228623188405793</v>
      </c>
      <c r="O12" s="9">
        <v>6.4</v>
      </c>
      <c r="P12" s="10">
        <v>6.8</v>
      </c>
      <c r="Q12" s="116">
        <f t="shared" si="2"/>
        <v>100.34813200296372</v>
      </c>
    </row>
    <row r="13" spans="1:18" ht="15.95" customHeight="1">
      <c r="A13" s="63">
        <v>12</v>
      </c>
      <c r="B13" s="108">
        <v>6.6109375000000004</v>
      </c>
      <c r="C13" s="108">
        <v>6.5728571428571438</v>
      </c>
      <c r="D13" s="108">
        <v>6.5839999999999996</v>
      </c>
      <c r="E13" s="108">
        <v>6.64</v>
      </c>
      <c r="F13" s="108">
        <v>6.5728070175438571</v>
      </c>
      <c r="G13" s="108">
        <v>6.5436363636363639</v>
      </c>
      <c r="H13" s="108">
        <v>6.66</v>
      </c>
      <c r="I13" s="108">
        <v>6.601</v>
      </c>
      <c r="J13" s="109">
        <v>6.59</v>
      </c>
      <c r="K13" s="108">
        <v>6.6062499999999984</v>
      </c>
      <c r="L13" s="107">
        <v>6.6</v>
      </c>
      <c r="M13" s="109">
        <f t="shared" si="0"/>
        <v>6.5981488024037374</v>
      </c>
      <c r="N13" s="109">
        <f t="shared" si="1"/>
        <v>0.11636363636363622</v>
      </c>
      <c r="O13" s="9">
        <v>6.4</v>
      </c>
      <c r="P13" s="10">
        <v>6.8</v>
      </c>
      <c r="Q13" s="116">
        <f t="shared" si="2"/>
        <v>100.33323671502718</v>
      </c>
    </row>
    <row r="14" spans="1:18" ht="15.95" customHeight="1">
      <c r="A14" s="63">
        <v>1</v>
      </c>
      <c r="B14" s="108">
        <v>6.6143749999999999</v>
      </c>
      <c r="C14" s="108">
        <v>6.5337999999999994</v>
      </c>
      <c r="D14" s="108">
        <v>6.5949999999999998</v>
      </c>
      <c r="E14" s="108">
        <v>6.63</v>
      </c>
      <c r="F14" s="108">
        <v>6.5824137931034485</v>
      </c>
      <c r="G14" s="108">
        <v>6.5606547619047628</v>
      </c>
      <c r="H14" s="108">
        <v>6.66</v>
      </c>
      <c r="I14" s="108">
        <v>6.5750000000000002</v>
      </c>
      <c r="J14" s="108">
        <v>6.66</v>
      </c>
      <c r="K14" s="108">
        <v>6.5999999999999988</v>
      </c>
      <c r="L14" s="107">
        <v>6.6</v>
      </c>
      <c r="M14" s="109">
        <f t="shared" si="0"/>
        <v>6.6011243555008203</v>
      </c>
      <c r="N14" s="109">
        <f t="shared" si="1"/>
        <v>0.12620000000000076</v>
      </c>
      <c r="O14" s="9">
        <v>6.4</v>
      </c>
      <c r="P14" s="10">
        <v>6.8</v>
      </c>
      <c r="Q14" s="116">
        <f t="shared" si="2"/>
        <v>100.3784837808616</v>
      </c>
    </row>
    <row r="15" spans="1:18" ht="15.95" customHeight="1">
      <c r="A15" s="63">
        <v>2</v>
      </c>
      <c r="B15" s="108">
        <v>6.6040625000000004</v>
      </c>
      <c r="C15" s="108">
        <v>6.5501500000000004</v>
      </c>
      <c r="D15" s="108">
        <v>6.5819999999999999</v>
      </c>
      <c r="E15" s="108">
        <v>6.62</v>
      </c>
      <c r="F15" s="108">
        <v>6.5828333333333351</v>
      </c>
      <c r="G15" s="108">
        <v>6.5458333333333334</v>
      </c>
      <c r="H15" s="108">
        <v>6.6920000000000002</v>
      </c>
      <c r="I15" s="108">
        <v>6.6029999999999998</v>
      </c>
      <c r="J15" s="108">
        <v>6.68</v>
      </c>
      <c r="K15" s="108">
        <v>6.599999999999997</v>
      </c>
      <c r="L15" s="107">
        <v>6.6</v>
      </c>
      <c r="M15" s="109">
        <f t="shared" si="0"/>
        <v>6.6059879166666677</v>
      </c>
      <c r="N15" s="109">
        <f t="shared" si="1"/>
        <v>0.14616666666666678</v>
      </c>
      <c r="O15" s="9">
        <v>6.4</v>
      </c>
      <c r="P15" s="10">
        <v>6.8</v>
      </c>
      <c r="Q15" s="116">
        <f t="shared" si="2"/>
        <v>100.45244040844679</v>
      </c>
      <c r="R15" s="12"/>
    </row>
    <row r="16" spans="1:18" ht="15.95" customHeight="1">
      <c r="A16" s="63">
        <v>3</v>
      </c>
      <c r="B16" s="108">
        <v>6.6056250000000016</v>
      </c>
      <c r="C16" s="108">
        <v>6.6148181818181824</v>
      </c>
      <c r="D16" s="108">
        <v>6.5819999999999999</v>
      </c>
      <c r="E16" s="108">
        <v>6.65</v>
      </c>
      <c r="F16" s="108">
        <v>6.5824242424242421</v>
      </c>
      <c r="G16" s="108">
        <v>6.5597916666666682</v>
      </c>
      <c r="H16" s="108">
        <v>6.67</v>
      </c>
      <c r="I16" s="108">
        <v>6.5759999999999996</v>
      </c>
      <c r="J16" s="108">
        <v>6.66</v>
      </c>
      <c r="K16" s="108">
        <v>6.5312499999999991</v>
      </c>
      <c r="L16" s="107">
        <v>6.6</v>
      </c>
      <c r="M16" s="109">
        <f t="shared" si="0"/>
        <v>6.6031909090909098</v>
      </c>
      <c r="N16" s="109">
        <f t="shared" si="1"/>
        <v>0.13875000000000082</v>
      </c>
      <c r="O16" s="9">
        <v>6.4</v>
      </c>
      <c r="P16" s="10">
        <v>6.8</v>
      </c>
      <c r="Q16" s="116">
        <f t="shared" si="2"/>
        <v>100.40990835413936</v>
      </c>
      <c r="R16" s="12"/>
    </row>
    <row r="17" spans="1:18" ht="15.95" customHeight="1">
      <c r="A17" s="63">
        <v>4</v>
      </c>
      <c r="B17" s="108">
        <v>6.5856250000000038</v>
      </c>
      <c r="C17" s="108">
        <v>6.675250000000001</v>
      </c>
      <c r="D17" s="189"/>
      <c r="E17" s="108">
        <v>6.64</v>
      </c>
      <c r="F17" s="108">
        <v>6.5956896551724125</v>
      </c>
      <c r="G17" s="108">
        <v>6.4987681159420285</v>
      </c>
      <c r="H17" s="108">
        <v>6.68</v>
      </c>
      <c r="I17" s="108">
        <v>6.5730000000000004</v>
      </c>
      <c r="J17" s="108">
        <v>6.63</v>
      </c>
      <c r="K17" s="189"/>
      <c r="L17" s="107">
        <v>6.6</v>
      </c>
      <c r="M17" s="109">
        <f t="shared" si="0"/>
        <v>6.6097915963893064</v>
      </c>
      <c r="N17" s="109">
        <f t="shared" si="1"/>
        <v>0.18123188405797119</v>
      </c>
      <c r="O17" s="9">
        <v>6.4</v>
      </c>
      <c r="P17" s="10">
        <v>6.8</v>
      </c>
      <c r="Q17" s="116">
        <f t="shared" si="2"/>
        <v>100.51028019191162</v>
      </c>
      <c r="R17" s="12"/>
    </row>
    <row r="18" spans="1:18" ht="15.95" customHeight="1">
      <c r="A18" s="63">
        <v>5</v>
      </c>
      <c r="B18" s="108">
        <v>6.6096875000000006</v>
      </c>
      <c r="C18" s="108">
        <v>6.5549000000000008</v>
      </c>
      <c r="D18" s="189"/>
      <c r="E18" s="108">
        <v>6.6</v>
      </c>
      <c r="F18" s="108">
        <v>6.6005084745762712</v>
      </c>
      <c r="G18" s="108">
        <v>6.5226190476190489</v>
      </c>
      <c r="H18" s="108">
        <v>6.7</v>
      </c>
      <c r="I18" s="108">
        <v>6.57</v>
      </c>
      <c r="J18" s="108">
        <v>6.63</v>
      </c>
      <c r="K18" s="189"/>
      <c r="L18" s="107">
        <v>6.6</v>
      </c>
      <c r="M18" s="109">
        <f t="shared" si="0"/>
        <v>6.5984643777744161</v>
      </c>
      <c r="N18" s="109">
        <f>MAX(B18:K18)-MIN(B18:K18)</f>
        <v>0.17738095238095131</v>
      </c>
      <c r="O18" s="9">
        <v>6.4</v>
      </c>
      <c r="P18" s="10">
        <v>6.8</v>
      </c>
      <c r="Q18" s="116">
        <f>M18/M$3*100</f>
        <v>100.33803543953552</v>
      </c>
      <c r="R18" s="12"/>
    </row>
    <row r="19" spans="1:18" ht="15.95" customHeight="1">
      <c r="A19" s="65">
        <v>6</v>
      </c>
      <c r="B19" s="108">
        <v>6.6043750000000001</v>
      </c>
      <c r="C19" s="108">
        <v>6.5803636363636366</v>
      </c>
      <c r="D19" s="189"/>
      <c r="E19" s="108">
        <v>6.58</v>
      </c>
      <c r="F19" s="108">
        <v>6.5773684210526318</v>
      </c>
      <c r="G19" s="189"/>
      <c r="H19" s="108">
        <v>6.73</v>
      </c>
      <c r="I19" s="108">
        <v>6.5659999999999998</v>
      </c>
      <c r="J19" s="108">
        <v>6.64</v>
      </c>
      <c r="K19" s="189"/>
      <c r="L19" s="107">
        <v>6.6</v>
      </c>
      <c r="M19" s="109">
        <f t="shared" si="0"/>
        <v>6.6111581510594686</v>
      </c>
      <c r="N19" s="109">
        <f>MAX(B19:K19)-MIN(B19:K19)</f>
        <v>0.16400000000000059</v>
      </c>
      <c r="O19" s="9">
        <v>6.4</v>
      </c>
      <c r="P19" s="10">
        <v>6.8</v>
      </c>
      <c r="Q19" s="116">
        <f>M19/M$3*100</f>
        <v>100.53106039213313</v>
      </c>
      <c r="R19" s="12"/>
    </row>
    <row r="20" spans="1:18" ht="15.95" customHeight="1">
      <c r="A20" s="65">
        <v>7</v>
      </c>
      <c r="B20" s="189"/>
      <c r="C20" s="108">
        <v>6.6091428571428574</v>
      </c>
      <c r="D20" s="189"/>
      <c r="E20" s="189"/>
      <c r="F20" s="189"/>
      <c r="G20" s="189"/>
      <c r="H20" s="108">
        <v>6.68</v>
      </c>
      <c r="I20" s="108">
        <v>6.5739999999999998</v>
      </c>
      <c r="J20" s="189"/>
      <c r="K20" s="189"/>
      <c r="L20" s="107">
        <v>6.6</v>
      </c>
      <c r="M20" s="109">
        <f t="shared" si="0"/>
        <v>6.6210476190476184</v>
      </c>
      <c r="N20" s="109">
        <f>MAX(B20:K20)-MIN(B20:K20)</f>
        <v>0.10599999999999987</v>
      </c>
      <c r="O20" s="9">
        <v>6.4</v>
      </c>
      <c r="P20" s="10">
        <v>6.8</v>
      </c>
      <c r="Q20" s="116">
        <f>M20/M$3*100</f>
        <v>100.68144231930023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X20"/>
  <sheetViews>
    <sheetView zoomScale="80" workbookViewId="0">
      <selection activeCell="V28" sqref="V28"/>
    </sheetView>
  </sheetViews>
  <sheetFormatPr defaultRowHeight="13.5"/>
  <cols>
    <col min="1" max="1" width="3.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" customWidth="1"/>
    <col min="12" max="12" width="10.625" customWidth="1"/>
    <col min="13" max="13" width="9.125" customWidth="1"/>
    <col min="14" max="14" width="7" style="5" customWidth="1"/>
    <col min="15" max="15" width="10.5" customWidth="1"/>
    <col min="16" max="16" width="9.125" customWidth="1"/>
    <col min="17" max="17" width="7.375" style="5" customWidth="1"/>
    <col min="18" max="21" width="2.625" style="5" customWidth="1"/>
  </cols>
  <sheetData>
    <row r="1" spans="1:24" ht="20.100000000000001" customHeight="1">
      <c r="F1" s="54" t="s">
        <v>47</v>
      </c>
    </row>
    <row r="2" spans="1:24" ht="15.95" customHeight="1">
      <c r="A2" s="76" t="s">
        <v>159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152</v>
      </c>
      <c r="K2" s="88" t="s">
        <v>59</v>
      </c>
      <c r="L2" s="85" t="s">
        <v>48</v>
      </c>
      <c r="M2" s="71" t="s">
        <v>49</v>
      </c>
      <c r="N2" s="71" t="s">
        <v>36</v>
      </c>
      <c r="O2" s="71" t="s">
        <v>50</v>
      </c>
      <c r="P2" s="71" t="s">
        <v>51</v>
      </c>
      <c r="Q2" s="71" t="s">
        <v>36</v>
      </c>
      <c r="R2" s="86" t="s">
        <v>52</v>
      </c>
      <c r="S2" s="87" t="s">
        <v>53</v>
      </c>
      <c r="T2" s="87" t="s">
        <v>54</v>
      </c>
      <c r="U2" s="87" t="s">
        <v>55</v>
      </c>
      <c r="V2" s="53" t="s">
        <v>157</v>
      </c>
      <c r="W2" s="74"/>
    </row>
    <row r="3" spans="1:24" ht="15.95" customHeight="1">
      <c r="A3" s="63">
        <v>2</v>
      </c>
      <c r="B3" s="108"/>
      <c r="C3" s="108"/>
      <c r="D3" s="108">
        <v>4.133</v>
      </c>
      <c r="E3" s="108">
        <v>4.0999999999999996</v>
      </c>
      <c r="F3" s="108"/>
      <c r="G3" s="108">
        <v>4.0482894736842114</v>
      </c>
      <c r="H3" s="108"/>
      <c r="I3" s="108">
        <v>4.3330000000000002</v>
      </c>
      <c r="J3" s="108"/>
      <c r="K3" s="108"/>
      <c r="L3" s="98">
        <v>4.2</v>
      </c>
      <c r="M3" s="109">
        <f>AVERAGE(B3,H3,I3)</f>
        <v>4.3330000000000002</v>
      </c>
      <c r="N3" s="109">
        <f t="shared" ref="N3:N10" si="0">MAX(B3,H3,I3,J3)-MIN(B3,H3,I3,J3)</f>
        <v>0</v>
      </c>
      <c r="O3" s="98">
        <v>4.0999999999999996</v>
      </c>
      <c r="P3" s="109">
        <f>AVERAGE(C3,D3,E3,F3,G3,J3,K3)</f>
        <v>4.0937631578947373</v>
      </c>
      <c r="Q3" s="109">
        <f>MAX(C3,D3,E3,F3,G3,K3)-MIN(C3,D3,E3,F3,G3,K3)</f>
        <v>8.471052631578857E-2</v>
      </c>
      <c r="R3" s="72">
        <v>4</v>
      </c>
      <c r="S3" s="73">
        <v>4.4000000000000004</v>
      </c>
      <c r="T3" s="73">
        <v>3.9</v>
      </c>
      <c r="U3" s="73">
        <v>4.3</v>
      </c>
      <c r="V3" s="116">
        <f>P3/P3*100</f>
        <v>100</v>
      </c>
      <c r="W3" s="74"/>
    </row>
    <row r="4" spans="1:24" ht="15.95" customHeight="1">
      <c r="A4" s="63">
        <v>3</v>
      </c>
      <c r="B4" s="108">
        <v>4.2307407407407416</v>
      </c>
      <c r="C4" s="108">
        <v>4.0472727272727269</v>
      </c>
      <c r="D4" s="108">
        <v>4.141</v>
      </c>
      <c r="E4" s="108">
        <v>4.12</v>
      </c>
      <c r="F4" s="108">
        <v>4.1034482758620685</v>
      </c>
      <c r="G4" s="108">
        <v>4.0403846153846157</v>
      </c>
      <c r="H4" s="108">
        <v>4.17</v>
      </c>
      <c r="I4" s="108">
        <v>4.3129999999999997</v>
      </c>
      <c r="J4" s="108">
        <v>4.1900000000000004</v>
      </c>
      <c r="K4" s="108">
        <v>4.1258064516129016</v>
      </c>
      <c r="L4" s="98">
        <v>4.2</v>
      </c>
      <c r="M4" s="109">
        <f t="shared" ref="M4:M10" si="1">AVERAGE(B4,H4,I4)</f>
        <v>4.2379135802469134</v>
      </c>
      <c r="N4" s="109">
        <f t="shared" si="0"/>
        <v>0.14299999999999979</v>
      </c>
      <c r="O4" s="98">
        <v>4.0999999999999996</v>
      </c>
      <c r="P4" s="109">
        <f t="shared" ref="P4:P10" si="2">AVERAGE(C4,D4,E4,F4,G4,J4,K4)</f>
        <v>4.1097017243046166</v>
      </c>
      <c r="Q4" s="109">
        <f>MAX(C4,D4,E4,F4,G4,K4)-MIN(C4,D4,E4,F4,G4,K4)</f>
        <v>0.10061538461538433</v>
      </c>
      <c r="R4" s="72">
        <v>4</v>
      </c>
      <c r="S4" s="73">
        <v>4.4000000000000004</v>
      </c>
      <c r="T4" s="73">
        <v>3.9</v>
      </c>
      <c r="U4" s="73">
        <v>4.3</v>
      </c>
      <c r="V4" s="116">
        <f>P4/P$3*100</f>
        <v>100.38933777541924</v>
      </c>
      <c r="W4" s="74"/>
    </row>
    <row r="5" spans="1:24" ht="15.95" customHeight="1">
      <c r="A5" s="63">
        <v>4</v>
      </c>
      <c r="B5" s="108">
        <v>4.224814814814815</v>
      </c>
      <c r="C5" s="108">
        <v>4.0640999999999998</v>
      </c>
      <c r="D5" s="108">
        <v>4.1399999999999997</v>
      </c>
      <c r="E5" s="108">
        <v>4.1399999999999997</v>
      </c>
      <c r="F5" s="108">
        <v>4.1218750000000002</v>
      </c>
      <c r="G5" s="108">
        <v>4.0233333333333325</v>
      </c>
      <c r="H5" s="108">
        <v>4.21</v>
      </c>
      <c r="I5" s="108">
        <v>4.3230000000000004</v>
      </c>
      <c r="J5" s="108">
        <v>4.2</v>
      </c>
      <c r="K5" s="108">
        <v>4.127272727272727</v>
      </c>
      <c r="L5" s="98">
        <v>4.2</v>
      </c>
      <c r="M5" s="109">
        <f t="shared" si="1"/>
        <v>4.2526049382716051</v>
      </c>
      <c r="N5" s="109">
        <f t="shared" si="0"/>
        <v>0.12300000000000022</v>
      </c>
      <c r="O5" s="98">
        <v>4.0999999999999996</v>
      </c>
      <c r="P5" s="109">
        <f t="shared" si="2"/>
        <v>4.1166544372294371</v>
      </c>
      <c r="Q5" s="109">
        <f>MAX(C5,D5,E5,F5,G5,K5)-MIN(C5,D5,E5,F5,G5,K5)</f>
        <v>0.11666666666666714</v>
      </c>
      <c r="R5" s="72">
        <v>4</v>
      </c>
      <c r="S5" s="73">
        <v>4.4000000000000004</v>
      </c>
      <c r="T5" s="73">
        <v>3.9</v>
      </c>
      <c r="U5" s="73">
        <v>4.3</v>
      </c>
      <c r="V5" s="116">
        <f t="shared" ref="V5:V17" si="3">P5/P$3*100</f>
        <v>100.55917449182556</v>
      </c>
      <c r="W5" s="74"/>
    </row>
    <row r="6" spans="1:24" ht="15.95" customHeight="1">
      <c r="A6" s="63">
        <v>5</v>
      </c>
      <c r="B6" s="108">
        <v>4.2196296296296305</v>
      </c>
      <c r="C6" s="108">
        <v>4.0609444444444449</v>
      </c>
      <c r="D6" s="108">
        <v>4.1420000000000003</v>
      </c>
      <c r="E6" s="108">
        <v>4.1399999999999997</v>
      </c>
      <c r="F6" s="108">
        <v>4.1259322033898291</v>
      </c>
      <c r="G6" s="108">
        <v>4.0147473118279571</v>
      </c>
      <c r="H6" s="108">
        <v>4.22</v>
      </c>
      <c r="I6" s="108">
        <v>4.3140000000000001</v>
      </c>
      <c r="J6" s="108">
        <v>4.2</v>
      </c>
      <c r="K6" s="108">
        <v>4.125</v>
      </c>
      <c r="L6" s="98">
        <v>4.2</v>
      </c>
      <c r="M6" s="109">
        <f t="shared" si="1"/>
        <v>4.2512098765432098</v>
      </c>
      <c r="N6" s="109">
        <f t="shared" si="0"/>
        <v>0.11399999999999988</v>
      </c>
      <c r="O6" s="98">
        <v>4.0999999999999996</v>
      </c>
      <c r="P6" s="109">
        <f t="shared" si="2"/>
        <v>4.1155177085231758</v>
      </c>
      <c r="Q6" s="109">
        <f>MAX(D6,E6,G6)-MIN(D6,E6,G6)</f>
        <v>0.12725268817204327</v>
      </c>
      <c r="R6" s="72">
        <v>4</v>
      </c>
      <c r="S6" s="73">
        <v>4.4000000000000004</v>
      </c>
      <c r="T6" s="73">
        <v>3.9</v>
      </c>
      <c r="U6" s="73">
        <v>4.3</v>
      </c>
      <c r="V6" s="116">
        <f t="shared" si="3"/>
        <v>100.53140716229481</v>
      </c>
      <c r="W6" s="74"/>
    </row>
    <row r="7" spans="1:24" ht="15.95" customHeight="1">
      <c r="A7" s="63">
        <v>6</v>
      </c>
      <c r="B7" s="108">
        <v>4.2059259259259267</v>
      </c>
      <c r="C7" s="108">
        <v>4.042136363636363</v>
      </c>
      <c r="D7" s="108">
        <v>4.12</v>
      </c>
      <c r="E7" s="108">
        <v>4.1500000000000004</v>
      </c>
      <c r="F7" s="108">
        <v>4.1258461538461528</v>
      </c>
      <c r="G7" s="108">
        <v>4.0129242424242424</v>
      </c>
      <c r="H7" s="108">
        <v>4.22</v>
      </c>
      <c r="I7" s="108">
        <v>4.2969999999999997</v>
      </c>
      <c r="J7" s="109">
        <v>4.18</v>
      </c>
      <c r="K7" s="108">
        <v>4.1190476190476186</v>
      </c>
      <c r="L7" s="98">
        <v>4.2</v>
      </c>
      <c r="M7" s="109">
        <f t="shared" si="1"/>
        <v>4.2409753086419757</v>
      </c>
      <c r="N7" s="109">
        <f t="shared" si="0"/>
        <v>0.11699999999999999</v>
      </c>
      <c r="O7" s="98">
        <v>4.0999999999999996</v>
      </c>
      <c r="P7" s="109">
        <f t="shared" si="2"/>
        <v>4.1071363398506255</v>
      </c>
      <c r="Q7" s="109">
        <f>MAX(D7,E7,G7)-MIN(D7,E7,G7)</f>
        <v>0.13707575757575796</v>
      </c>
      <c r="R7" s="72">
        <v>4</v>
      </c>
      <c r="S7" s="73">
        <v>4.4000000000000004</v>
      </c>
      <c r="T7" s="73">
        <v>3.9</v>
      </c>
      <c r="U7" s="73">
        <v>4.3</v>
      </c>
      <c r="V7" s="116">
        <f t="shared" si="3"/>
        <v>100.32667209704348</v>
      </c>
      <c r="W7" s="74"/>
    </row>
    <row r="8" spans="1:24" ht="15.95" customHeight="1">
      <c r="A8" s="63">
        <v>7</v>
      </c>
      <c r="B8" s="108">
        <v>4.2031249999999991</v>
      </c>
      <c r="C8" s="108">
        <v>4.0330000000000013</v>
      </c>
      <c r="D8" s="108">
        <v>4.0199999999999996</v>
      </c>
      <c r="E8" s="108">
        <v>4.16</v>
      </c>
      <c r="F8" s="108">
        <v>4.0947540980000001</v>
      </c>
      <c r="G8" s="108">
        <v>4.121907894736843</v>
      </c>
      <c r="H8" s="108">
        <v>4.2300000000000004</v>
      </c>
      <c r="I8" s="108">
        <v>4.298</v>
      </c>
      <c r="J8" s="109">
        <v>4.1900000000000004</v>
      </c>
      <c r="K8" s="108">
        <v>4.1117647058823534</v>
      </c>
      <c r="L8" s="98">
        <v>4.2</v>
      </c>
      <c r="M8" s="109">
        <f t="shared" si="1"/>
        <v>4.2437083333333332</v>
      </c>
      <c r="N8" s="109">
        <f t="shared" si="0"/>
        <v>0.10799999999999965</v>
      </c>
      <c r="O8" s="98">
        <v>4.0999999999999996</v>
      </c>
      <c r="P8" s="109">
        <f t="shared" si="2"/>
        <v>4.1044895283741711</v>
      </c>
      <c r="Q8" s="109">
        <f t="shared" ref="Q8:Q10" si="4">MAX(C8,D8,E8,F8,G8,K8)-MIN(C8,D8,E8,F8,G8,K8)</f>
        <v>0.14000000000000057</v>
      </c>
      <c r="R8" s="72">
        <v>4</v>
      </c>
      <c r="S8" s="73">
        <v>4.4000000000000004</v>
      </c>
      <c r="T8" s="73">
        <v>3.9</v>
      </c>
      <c r="U8" s="73">
        <v>4.3</v>
      </c>
      <c r="V8" s="116">
        <f t="shared" si="3"/>
        <v>100.26201736802356</v>
      </c>
      <c r="W8" s="74"/>
    </row>
    <row r="9" spans="1:24" ht="15.95" customHeight="1">
      <c r="A9" s="63">
        <v>8</v>
      </c>
      <c r="B9" s="108">
        <v>4.2153124999999996</v>
      </c>
      <c r="C9" s="108">
        <v>4.058863636363637</v>
      </c>
      <c r="D9" s="108">
        <v>4.0090000000000003</v>
      </c>
      <c r="E9" s="108">
        <v>4.16</v>
      </c>
      <c r="F9" s="108">
        <v>4.1056923076923093</v>
      </c>
      <c r="G9" s="108">
        <v>4.1680263157894748</v>
      </c>
      <c r="H9" s="108">
        <v>4.25</v>
      </c>
      <c r="I9" s="108">
        <v>4.3010000000000002</v>
      </c>
      <c r="J9" s="108">
        <v>4.21</v>
      </c>
      <c r="K9" s="108">
        <v>4.1090909090909085</v>
      </c>
      <c r="L9" s="98">
        <v>4.2</v>
      </c>
      <c r="M9" s="109">
        <f t="shared" si="1"/>
        <v>4.2554375000000002</v>
      </c>
      <c r="N9" s="109">
        <f t="shared" si="0"/>
        <v>9.1000000000000192E-2</v>
      </c>
      <c r="O9" s="98">
        <v>4.0999999999999996</v>
      </c>
      <c r="P9" s="109">
        <f t="shared" si="2"/>
        <v>4.1172390241337613</v>
      </c>
      <c r="Q9" s="109">
        <f t="shared" si="4"/>
        <v>0.15902631578947446</v>
      </c>
      <c r="R9" s="72">
        <v>4</v>
      </c>
      <c r="S9" s="73">
        <v>4.4000000000000004</v>
      </c>
      <c r="T9" s="73">
        <v>3.9</v>
      </c>
      <c r="U9" s="73">
        <v>4.3</v>
      </c>
      <c r="V9" s="116">
        <f t="shared" si="3"/>
        <v>100.57345443137694</v>
      </c>
      <c r="W9" s="74"/>
    </row>
    <row r="10" spans="1:24" ht="15.95" customHeight="1">
      <c r="A10" s="63">
        <v>9</v>
      </c>
      <c r="B10" s="108">
        <v>4.2240625000000005</v>
      </c>
      <c r="C10" s="108">
        <v>4.0784736842105263</v>
      </c>
      <c r="D10" s="108">
        <v>4.03</v>
      </c>
      <c r="E10" s="108">
        <v>4.1500000000000004</v>
      </c>
      <c r="F10" s="108">
        <v>4.1025</v>
      </c>
      <c r="G10" s="108">
        <v>4.1321031746031744</v>
      </c>
      <c r="H10" s="108">
        <v>4.25</v>
      </c>
      <c r="I10" s="108">
        <v>4.306</v>
      </c>
      <c r="J10" s="108">
        <v>4.12</v>
      </c>
      <c r="K10" s="108">
        <v>4.0954545454545448</v>
      </c>
      <c r="L10" s="98">
        <v>4.2</v>
      </c>
      <c r="M10" s="109">
        <f t="shared" si="1"/>
        <v>4.2600208333333329</v>
      </c>
      <c r="N10" s="109">
        <f t="shared" si="0"/>
        <v>0.18599999999999994</v>
      </c>
      <c r="O10" s="98">
        <v>4.0999999999999996</v>
      </c>
      <c r="P10" s="109">
        <f t="shared" si="2"/>
        <v>4.1012187720383206</v>
      </c>
      <c r="Q10" s="109">
        <f t="shared" si="4"/>
        <v>0.12000000000000011</v>
      </c>
      <c r="R10" s="72">
        <v>4</v>
      </c>
      <c r="S10" s="73">
        <v>4.4000000000000004</v>
      </c>
      <c r="T10" s="73">
        <v>3.9</v>
      </c>
      <c r="U10" s="73">
        <v>4.3</v>
      </c>
      <c r="V10" s="116">
        <f t="shared" si="3"/>
        <v>100.18212128684596</v>
      </c>
      <c r="W10" s="74"/>
    </row>
    <row r="11" spans="1:24" ht="15.95" customHeight="1">
      <c r="A11" s="63">
        <v>10</v>
      </c>
      <c r="B11" s="108">
        <v>4.2240624999999996</v>
      </c>
      <c r="C11" s="108">
        <v>4.0965999999999996</v>
      </c>
      <c r="D11" s="108">
        <v>4.1130000000000004</v>
      </c>
      <c r="E11" s="108">
        <v>4.16</v>
      </c>
      <c r="F11" s="108">
        <v>4.09</v>
      </c>
      <c r="G11" s="108">
        <v>4.1675793650793649</v>
      </c>
      <c r="H11" s="108">
        <v>4.25</v>
      </c>
      <c r="I11" s="108">
        <v>3.9950000000000001</v>
      </c>
      <c r="J11" s="108">
        <v>4.03</v>
      </c>
      <c r="K11" s="108">
        <v>4.0952380952380896</v>
      </c>
      <c r="L11" s="98">
        <v>4.2</v>
      </c>
      <c r="M11" s="109">
        <f t="shared" ref="M11:M20" si="5">AVERAGE(B11,H11)</f>
        <v>4.2370312499999994</v>
      </c>
      <c r="N11" s="109">
        <f>MAX(B11,H11)-MIN(B11,H11)</f>
        <v>2.5937500000000391E-2</v>
      </c>
      <c r="O11" s="98">
        <v>4.0999999999999996</v>
      </c>
      <c r="P11" s="109">
        <f t="shared" ref="P11:P20" si="6">AVERAGE(C11,D11,E11,F11,G11,I11,J11,K11)</f>
        <v>4.0934271825396822</v>
      </c>
      <c r="Q11" s="109">
        <f>MAX(C11,D11,E11,F11,G11,I11,J11,K11)-MIN(C11,D11,E11,F11,G11,I11,J11,K11)</f>
        <v>0.17257936507936478</v>
      </c>
      <c r="R11" s="72">
        <v>4</v>
      </c>
      <c r="S11" s="73">
        <v>4.4000000000000004</v>
      </c>
      <c r="T11" s="73">
        <v>3.9</v>
      </c>
      <c r="U11" s="73">
        <v>4.3</v>
      </c>
      <c r="V11" s="116">
        <f t="shared" si="3"/>
        <v>99.991792994804612</v>
      </c>
      <c r="W11" s="74"/>
    </row>
    <row r="12" spans="1:24" ht="15.95" customHeight="1">
      <c r="A12" s="63">
        <v>11</v>
      </c>
      <c r="B12" s="108">
        <v>4.2324999999999999</v>
      </c>
      <c r="C12" s="108">
        <v>4.1290000000000013</v>
      </c>
      <c r="D12" s="108">
        <v>4.1429999999999998</v>
      </c>
      <c r="E12" s="108">
        <v>4.16</v>
      </c>
      <c r="F12" s="108">
        <v>4.1065000000000005</v>
      </c>
      <c r="G12" s="108">
        <v>4.1572463768115941</v>
      </c>
      <c r="H12" s="108">
        <v>4.25</v>
      </c>
      <c r="I12" s="108">
        <v>3.9910000000000001</v>
      </c>
      <c r="J12" s="109">
        <v>4.01</v>
      </c>
      <c r="K12" s="108">
        <v>4.0999999999999996</v>
      </c>
      <c r="L12" s="98">
        <v>4.2</v>
      </c>
      <c r="M12" s="109">
        <f t="shared" si="5"/>
        <v>4.24125</v>
      </c>
      <c r="N12" s="109">
        <f t="shared" ref="N12:N20" si="7">MAX(B12,H12)-MIN(B12,H12)</f>
        <v>1.7500000000000071E-2</v>
      </c>
      <c r="O12" s="98">
        <v>4.0999999999999996</v>
      </c>
      <c r="P12" s="109">
        <f t="shared" si="6"/>
        <v>4.0995932971014497</v>
      </c>
      <c r="Q12" s="109">
        <f t="shared" ref="Q12:Q20" si="8">MAX(C12,D12,E12,F12,G12,I12,J12,K12)-MIN(C12,D12,E12,F12,G12,I12,J12,K12)</f>
        <v>0.16900000000000004</v>
      </c>
      <c r="R12" s="72">
        <v>4</v>
      </c>
      <c r="S12" s="73">
        <v>4.4000000000000004</v>
      </c>
      <c r="T12" s="73">
        <v>3.9</v>
      </c>
      <c r="U12" s="73">
        <v>4.3</v>
      </c>
      <c r="V12" s="116">
        <f t="shared" si="3"/>
        <v>100.14241515646719</v>
      </c>
      <c r="W12" s="74"/>
    </row>
    <row r="13" spans="1:24" ht="15.95" customHeight="1">
      <c r="A13" s="63">
        <v>12</v>
      </c>
      <c r="B13" s="108">
        <v>4.2346875000000006</v>
      </c>
      <c r="C13" s="108">
        <v>4.1118571428571427</v>
      </c>
      <c r="D13" s="108">
        <v>4.1580000000000004</v>
      </c>
      <c r="E13" s="108">
        <v>4.1500000000000004</v>
      </c>
      <c r="F13" s="108">
        <v>4.1285714285714272</v>
      </c>
      <c r="G13" s="108">
        <v>4.1254761904761903</v>
      </c>
      <c r="H13" s="108">
        <v>4.25</v>
      </c>
      <c r="I13" s="108">
        <v>3.968</v>
      </c>
      <c r="J13" s="109">
        <v>4.0199999999999996</v>
      </c>
      <c r="K13" s="108">
        <v>4.1062500000000011</v>
      </c>
      <c r="L13" s="98">
        <v>4.2</v>
      </c>
      <c r="M13" s="109">
        <f t="shared" si="5"/>
        <v>4.2423437499999999</v>
      </c>
      <c r="N13" s="109">
        <f t="shared" si="7"/>
        <v>1.5312499999999396E-2</v>
      </c>
      <c r="O13" s="98">
        <v>4.0999999999999996</v>
      </c>
      <c r="P13" s="109">
        <f t="shared" si="6"/>
        <v>4.0960193452380951</v>
      </c>
      <c r="Q13" s="109">
        <f t="shared" si="8"/>
        <v>0.19000000000000039</v>
      </c>
      <c r="R13" s="72">
        <v>4</v>
      </c>
      <c r="S13" s="73">
        <v>4.4000000000000004</v>
      </c>
      <c r="T13" s="73">
        <v>3.9</v>
      </c>
      <c r="U13" s="73">
        <v>4.3</v>
      </c>
      <c r="V13" s="116">
        <f t="shared" si="3"/>
        <v>100.05511279613251</v>
      </c>
      <c r="W13" s="74"/>
    </row>
    <row r="14" spans="1:24" ht="15.95" customHeight="1">
      <c r="A14" s="63">
        <v>1</v>
      </c>
      <c r="B14" s="108">
        <v>4.2362500000000001</v>
      </c>
      <c r="C14" s="108">
        <v>4.0643000000000002</v>
      </c>
      <c r="D14" s="108">
        <v>4.1740000000000004</v>
      </c>
      <c r="E14" s="108">
        <v>4.1500000000000004</v>
      </c>
      <c r="F14" s="108">
        <v>4.1420689655172414</v>
      </c>
      <c r="G14" s="108">
        <v>4.1535555555555552</v>
      </c>
      <c r="H14" s="108">
        <v>4.25</v>
      </c>
      <c r="I14" s="108">
        <v>3.9729999999999999</v>
      </c>
      <c r="J14" s="108">
        <v>4.0199999999999996</v>
      </c>
      <c r="K14" s="108">
        <v>4.0764705882352938</v>
      </c>
      <c r="L14" s="98">
        <v>4.2</v>
      </c>
      <c r="M14" s="109">
        <f t="shared" si="5"/>
        <v>4.243125</v>
      </c>
      <c r="N14" s="109">
        <f t="shared" si="7"/>
        <v>1.3749999999999929E-2</v>
      </c>
      <c r="O14" s="98">
        <v>4.0999999999999996</v>
      </c>
      <c r="P14" s="109">
        <f t="shared" si="6"/>
        <v>4.0941743886635109</v>
      </c>
      <c r="Q14" s="109">
        <f t="shared" si="8"/>
        <v>0.20100000000000051</v>
      </c>
      <c r="R14" s="72">
        <v>4</v>
      </c>
      <c r="S14" s="73">
        <v>4.4000000000000004</v>
      </c>
      <c r="T14" s="73">
        <v>3.9</v>
      </c>
      <c r="U14" s="73">
        <v>4.3</v>
      </c>
      <c r="V14" s="116">
        <f t="shared" si="3"/>
        <v>100.01004529946928</v>
      </c>
      <c r="W14" s="74"/>
    </row>
    <row r="15" spans="1:24" ht="15.95" customHeight="1">
      <c r="A15" s="63">
        <v>2</v>
      </c>
      <c r="B15" s="108">
        <v>4.2346874999999997</v>
      </c>
      <c r="C15" s="108">
        <v>4.0892499999999998</v>
      </c>
      <c r="D15" s="108">
        <v>4.1929999999999996</v>
      </c>
      <c r="E15" s="108">
        <v>4.13</v>
      </c>
      <c r="F15" s="108">
        <v>4.1096666666666675</v>
      </c>
      <c r="G15" s="108">
        <v>4.1616666666666662</v>
      </c>
      <c r="H15" s="108">
        <v>4.28</v>
      </c>
      <c r="I15" s="108">
        <v>3.952</v>
      </c>
      <c r="J15" s="108">
        <v>4.05</v>
      </c>
      <c r="K15" s="108">
        <v>4.0578947368421048</v>
      </c>
      <c r="L15" s="98">
        <v>4.2</v>
      </c>
      <c r="M15" s="109">
        <f t="shared" si="5"/>
        <v>4.2573437500000004</v>
      </c>
      <c r="N15" s="109">
        <f t="shared" si="7"/>
        <v>4.5312500000000533E-2</v>
      </c>
      <c r="O15" s="98">
        <v>4.0999999999999996</v>
      </c>
      <c r="P15" s="109">
        <f t="shared" si="6"/>
        <v>4.0929347587719302</v>
      </c>
      <c r="Q15" s="109">
        <f t="shared" si="8"/>
        <v>0.24099999999999966</v>
      </c>
      <c r="R15" s="72">
        <v>4</v>
      </c>
      <c r="S15" s="73">
        <v>4.4000000000000004</v>
      </c>
      <c r="T15" s="73">
        <v>3.9</v>
      </c>
      <c r="U15" s="73">
        <v>4.3</v>
      </c>
      <c r="V15" s="116">
        <f t="shared" si="3"/>
        <v>99.979764361276992</v>
      </c>
      <c r="W15" s="81"/>
      <c r="X15" s="12"/>
    </row>
    <row r="16" spans="1:24" ht="15.95" customHeight="1">
      <c r="A16" s="63">
        <v>3</v>
      </c>
      <c r="B16" s="108">
        <v>4.1981249999999992</v>
      </c>
      <c r="C16" s="108">
        <v>4.1145454545454534</v>
      </c>
      <c r="D16" s="108">
        <v>4.2050000000000001</v>
      </c>
      <c r="E16" s="108">
        <v>4.13</v>
      </c>
      <c r="F16" s="108">
        <v>4.1135937499999997</v>
      </c>
      <c r="G16" s="108">
        <v>4.1119252873563221</v>
      </c>
      <c r="H16" s="108">
        <v>4.2300000000000004</v>
      </c>
      <c r="I16" s="108">
        <v>3.9750000000000001</v>
      </c>
      <c r="J16" s="108">
        <v>4.04</v>
      </c>
      <c r="K16" s="108">
        <v>4.083333333333333</v>
      </c>
      <c r="L16" s="98">
        <v>4.2</v>
      </c>
      <c r="M16" s="109">
        <f t="shared" si="5"/>
        <v>4.2140624999999998</v>
      </c>
      <c r="N16" s="109">
        <f t="shared" si="7"/>
        <v>3.1875000000001208E-2</v>
      </c>
      <c r="O16" s="98">
        <v>4.0999999999999996</v>
      </c>
      <c r="P16" s="109">
        <f t="shared" si="6"/>
        <v>4.0966747281543885</v>
      </c>
      <c r="Q16" s="109">
        <f t="shared" si="8"/>
        <v>0.22999999999999998</v>
      </c>
      <c r="R16" s="72">
        <v>4</v>
      </c>
      <c r="S16" s="73">
        <v>4.4000000000000004</v>
      </c>
      <c r="T16" s="73">
        <v>3.9</v>
      </c>
      <c r="U16" s="73">
        <v>4.3</v>
      </c>
      <c r="V16" s="116">
        <f t="shared" si="3"/>
        <v>100.07112209835678</v>
      </c>
      <c r="W16" s="81"/>
      <c r="X16" s="12"/>
    </row>
    <row r="17" spans="1:24" ht="15.95" customHeight="1">
      <c r="A17" s="63">
        <v>4</v>
      </c>
      <c r="B17" s="108">
        <v>4.1996874999999996</v>
      </c>
      <c r="C17" s="108">
        <v>4.1389499999999995</v>
      </c>
      <c r="D17" s="189"/>
      <c r="E17" s="108">
        <v>4.1399999999999997</v>
      </c>
      <c r="F17" s="108">
        <v>4.1038596491228052</v>
      </c>
      <c r="G17" s="108">
        <v>4.0902173913043489</v>
      </c>
      <c r="H17" s="108">
        <v>4.1900000000000004</v>
      </c>
      <c r="I17" s="108">
        <v>4.0540000000000003</v>
      </c>
      <c r="J17" s="108">
        <v>4.0199999999999996</v>
      </c>
      <c r="K17" s="189"/>
      <c r="L17" s="98">
        <v>4.2</v>
      </c>
      <c r="M17" s="109">
        <f t="shared" si="5"/>
        <v>4.1948437500000004</v>
      </c>
      <c r="N17" s="109">
        <f t="shared" si="7"/>
        <v>9.6874999999991829E-3</v>
      </c>
      <c r="O17" s="98">
        <v>4.0999999999999996</v>
      </c>
      <c r="P17" s="109">
        <f t="shared" si="6"/>
        <v>4.0911711734045246</v>
      </c>
      <c r="Q17" s="109">
        <f t="shared" si="8"/>
        <v>0.12000000000000011</v>
      </c>
      <c r="R17" s="72">
        <v>4</v>
      </c>
      <c r="S17" s="73">
        <v>4.4000000000000004</v>
      </c>
      <c r="T17" s="73">
        <v>3.9</v>
      </c>
      <c r="U17" s="73">
        <v>4.3</v>
      </c>
      <c r="V17" s="116">
        <f t="shared" si="3"/>
        <v>99.93668455183554</v>
      </c>
      <c r="W17" s="81"/>
      <c r="X17" s="12"/>
    </row>
    <row r="18" spans="1:24" ht="15.95" customHeight="1">
      <c r="A18" s="63">
        <v>5</v>
      </c>
      <c r="B18" s="108">
        <v>4.2028124999999994</v>
      </c>
      <c r="C18" s="108">
        <v>4.1050000000000004</v>
      </c>
      <c r="D18" s="189"/>
      <c r="E18" s="108">
        <v>4.1100000000000003</v>
      </c>
      <c r="F18" s="108">
        <v>4.1136842105263147</v>
      </c>
      <c r="G18" s="108">
        <v>4.1509523809523809</v>
      </c>
      <c r="H18" s="108">
        <v>4.21</v>
      </c>
      <c r="I18" s="108">
        <v>4.03</v>
      </c>
      <c r="J18" s="108">
        <v>4.01</v>
      </c>
      <c r="K18" s="189"/>
      <c r="L18" s="98">
        <v>4.2</v>
      </c>
      <c r="M18" s="109">
        <f t="shared" si="5"/>
        <v>4.2064062499999997</v>
      </c>
      <c r="N18" s="109">
        <f t="shared" si="7"/>
        <v>7.1875000000005684E-3</v>
      </c>
      <c r="O18" s="98">
        <v>4.0999999999999996</v>
      </c>
      <c r="P18" s="109">
        <f t="shared" si="6"/>
        <v>4.0866060985797823</v>
      </c>
      <c r="Q18" s="109">
        <f t="shared" si="8"/>
        <v>0.14095238095238116</v>
      </c>
      <c r="R18" s="72">
        <v>4</v>
      </c>
      <c r="S18" s="73">
        <v>4.4000000000000004</v>
      </c>
      <c r="T18" s="73">
        <v>3.9</v>
      </c>
      <c r="U18" s="73">
        <v>4.3</v>
      </c>
      <c r="V18" s="116">
        <f>P18/P$3*100</f>
        <v>99.825171632092278</v>
      </c>
      <c r="W18" s="74"/>
    </row>
    <row r="19" spans="1:24" ht="15.95" customHeight="1">
      <c r="A19" s="65">
        <v>6</v>
      </c>
      <c r="B19" s="108">
        <v>4.2049999999999992</v>
      </c>
      <c r="C19" s="108">
        <v>4.1278181818181814</v>
      </c>
      <c r="D19" s="189"/>
      <c r="E19" s="108">
        <v>4.1100000000000003</v>
      </c>
      <c r="F19" s="108">
        <v>4.0901724137931019</v>
      </c>
      <c r="G19" s="189"/>
      <c r="H19" s="108">
        <v>4.2</v>
      </c>
      <c r="I19" s="108">
        <v>4.032</v>
      </c>
      <c r="J19" s="108">
        <v>4.01</v>
      </c>
      <c r="K19" s="189"/>
      <c r="L19" s="98">
        <v>4.2</v>
      </c>
      <c r="M19" s="109">
        <f t="shared" si="5"/>
        <v>4.2024999999999997</v>
      </c>
      <c r="N19" s="109">
        <f t="shared" si="7"/>
        <v>4.9999999999990052E-3</v>
      </c>
      <c r="O19" s="98">
        <v>4.0999999999999996</v>
      </c>
      <c r="P19" s="109">
        <f t="shared" si="6"/>
        <v>4.0739981191222565</v>
      </c>
      <c r="Q19" s="109">
        <f t="shared" si="8"/>
        <v>0.1178181818181816</v>
      </c>
      <c r="R19" s="72">
        <v>4</v>
      </c>
      <c r="S19" s="73">
        <v>4.4000000000000004</v>
      </c>
      <c r="T19" s="73">
        <v>3.9</v>
      </c>
      <c r="U19" s="73">
        <v>4.3</v>
      </c>
      <c r="V19" s="116">
        <f>P19/P$3*100</f>
        <v>99.517191444395991</v>
      </c>
      <c r="W19" s="81"/>
      <c r="X19" s="12"/>
    </row>
    <row r="20" spans="1:24" ht="15.95" customHeight="1">
      <c r="A20" s="65">
        <v>7</v>
      </c>
      <c r="B20" s="189"/>
      <c r="C20" s="108">
        <v>4.1131904761904767</v>
      </c>
      <c r="D20" s="189"/>
      <c r="E20" s="189"/>
      <c r="F20" s="189"/>
      <c r="G20" s="189"/>
      <c r="H20" s="108">
        <v>4.21</v>
      </c>
      <c r="I20" s="108">
        <v>4.0110000000000001</v>
      </c>
      <c r="J20" s="189"/>
      <c r="K20" s="189"/>
      <c r="L20" s="98">
        <v>4.2</v>
      </c>
      <c r="M20" s="109">
        <f t="shared" si="5"/>
        <v>4.21</v>
      </c>
      <c r="N20" s="109">
        <f t="shared" si="7"/>
        <v>0</v>
      </c>
      <c r="O20" s="98">
        <v>4.0999999999999996</v>
      </c>
      <c r="P20" s="109">
        <f t="shared" si="6"/>
        <v>4.0620952380952389</v>
      </c>
      <c r="Q20" s="109">
        <f t="shared" si="8"/>
        <v>0.10219047619047661</v>
      </c>
      <c r="R20" s="72">
        <v>4</v>
      </c>
      <c r="S20" s="73">
        <v>4.4000000000000004</v>
      </c>
      <c r="T20" s="73">
        <v>3.9</v>
      </c>
      <c r="U20" s="73">
        <v>4.3</v>
      </c>
      <c r="V20" s="116">
        <f>P20/P$3*100</f>
        <v>99.226434979795357</v>
      </c>
      <c r="W20" s="7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R20"/>
  <sheetViews>
    <sheetView zoomScale="80" workbookViewId="0">
      <selection activeCell="T33" sqref="T33"/>
    </sheetView>
  </sheetViews>
  <sheetFormatPr defaultRowHeight="13.5"/>
  <cols>
    <col min="1" max="1" width="3.75" customWidth="1"/>
    <col min="2" max="2" width="6.875" customWidth="1"/>
    <col min="3" max="3" width="9.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25" customWidth="1"/>
    <col min="15" max="16" width="2.625" customWidth="1"/>
  </cols>
  <sheetData>
    <row r="1" spans="1:18" ht="20.100000000000001" customHeight="1">
      <c r="F1" s="54" t="s">
        <v>13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8"/>
      <c r="D3" s="107">
        <v>32.218000000000004</v>
      </c>
      <c r="E3" s="107">
        <v>32</v>
      </c>
      <c r="F3" s="107"/>
      <c r="G3" s="107">
        <v>33.159999999999997</v>
      </c>
      <c r="H3" s="107"/>
      <c r="I3" s="107">
        <v>33.581000000000003</v>
      </c>
      <c r="J3" s="107"/>
      <c r="K3" s="107"/>
      <c r="L3" s="102">
        <v>33</v>
      </c>
      <c r="M3" s="98">
        <f t="shared" ref="M3:M20" si="0">AVERAGE(B3:K3)</f>
        <v>32.739750000000001</v>
      </c>
      <c r="N3" s="98">
        <f t="shared" ref="N3:N17" si="1">MAX(B3:K3)-MIN(B3:K3)</f>
        <v>1.5810000000000031</v>
      </c>
      <c r="O3" s="72">
        <v>31</v>
      </c>
      <c r="P3" s="73">
        <v>35</v>
      </c>
      <c r="Q3" s="116">
        <f>M3/M3*100</f>
        <v>100</v>
      </c>
    </row>
    <row r="4" spans="1:18" ht="15.95" customHeight="1">
      <c r="A4" s="63">
        <v>3</v>
      </c>
      <c r="B4" s="107">
        <v>32.851851851851855</v>
      </c>
      <c r="C4" s="107">
        <v>32.220681818181824</v>
      </c>
      <c r="D4" s="107">
        <v>32.192999999999998</v>
      </c>
      <c r="E4" s="107">
        <v>32.15</v>
      </c>
      <c r="F4" s="107">
        <v>33.168965517241375</v>
      </c>
      <c r="G4" s="107">
        <v>33.141666666666666</v>
      </c>
      <c r="H4" s="107">
        <v>33.6</v>
      </c>
      <c r="I4" s="107">
        <v>33.542000000000002</v>
      </c>
      <c r="J4" s="107">
        <v>32.69</v>
      </c>
      <c r="K4" s="107">
        <v>32.312903225806451</v>
      </c>
      <c r="L4" s="102">
        <v>33</v>
      </c>
      <c r="M4" s="98">
        <f t="shared" si="0"/>
        <v>32.787106907974817</v>
      </c>
      <c r="N4" s="98">
        <f t="shared" si="1"/>
        <v>1.4500000000000028</v>
      </c>
      <c r="O4" s="72">
        <v>31</v>
      </c>
      <c r="P4" s="73">
        <v>35</v>
      </c>
      <c r="Q4" s="116">
        <f>M4/M$3*100</f>
        <v>100.14464651677186</v>
      </c>
    </row>
    <row r="5" spans="1:18" ht="15.95" customHeight="1">
      <c r="A5" s="63">
        <v>4</v>
      </c>
      <c r="B5" s="107">
        <v>32.80740740740741</v>
      </c>
      <c r="C5" s="107">
        <v>32.149549999999998</v>
      </c>
      <c r="D5" s="107">
        <v>32.392000000000003</v>
      </c>
      <c r="E5" s="107">
        <v>32.31</v>
      </c>
      <c r="F5" s="107">
        <v>33.065624999999997</v>
      </c>
      <c r="G5" s="107">
        <v>33.292307692307695</v>
      </c>
      <c r="H5" s="107">
        <v>33.799999999999997</v>
      </c>
      <c r="I5" s="107">
        <v>33.725000000000001</v>
      </c>
      <c r="J5" s="107">
        <v>33.229999999999997</v>
      </c>
      <c r="K5" s="107">
        <v>32.463636363636368</v>
      </c>
      <c r="L5" s="102">
        <v>33</v>
      </c>
      <c r="M5" s="98">
        <f t="shared" si="0"/>
        <v>32.923552646335153</v>
      </c>
      <c r="N5" s="98">
        <f t="shared" si="1"/>
        <v>1.6504499999999993</v>
      </c>
      <c r="O5" s="72">
        <v>31</v>
      </c>
      <c r="P5" s="73">
        <v>35</v>
      </c>
      <c r="Q5" s="116">
        <f t="shared" ref="Q5:Q17" si="2">M5/M$3*100</f>
        <v>100.56140516141741</v>
      </c>
    </row>
    <row r="6" spans="1:18" ht="15.95" customHeight="1">
      <c r="A6" s="63">
        <v>5</v>
      </c>
      <c r="B6" s="107">
        <v>32.959259259259255</v>
      </c>
      <c r="C6" s="107">
        <v>32.207277777777783</v>
      </c>
      <c r="D6" s="107">
        <v>32.283999999999999</v>
      </c>
      <c r="E6" s="107">
        <v>32.18</v>
      </c>
      <c r="F6" s="107">
        <v>33.252542372881358</v>
      </c>
      <c r="G6" s="107">
        <v>33.378282828282821</v>
      </c>
      <c r="H6" s="107">
        <v>33.799999999999997</v>
      </c>
      <c r="I6" s="107">
        <v>33.436</v>
      </c>
      <c r="J6" s="107">
        <v>33.520000000000003</v>
      </c>
      <c r="K6" s="107">
        <v>32.154999999999994</v>
      </c>
      <c r="L6" s="102">
        <v>33</v>
      </c>
      <c r="M6" s="98">
        <f t="shared" si="0"/>
        <v>32.917236223820119</v>
      </c>
      <c r="N6" s="98">
        <f t="shared" si="1"/>
        <v>1.6450000000000031</v>
      </c>
      <c r="O6" s="72">
        <v>31</v>
      </c>
      <c r="P6" s="73">
        <v>35</v>
      </c>
      <c r="Q6" s="116">
        <f t="shared" si="2"/>
        <v>100.54211233689969</v>
      </c>
    </row>
    <row r="7" spans="1:18" ht="15.95" customHeight="1">
      <c r="A7" s="63">
        <v>6</v>
      </c>
      <c r="B7" s="107">
        <v>32.988888888888901</v>
      </c>
      <c r="C7" s="107">
        <v>32.03981818181817</v>
      </c>
      <c r="D7" s="107">
        <v>32.295000000000002</v>
      </c>
      <c r="E7" s="107">
        <v>32.36</v>
      </c>
      <c r="F7" s="107">
        <v>33.362121212121217</v>
      </c>
      <c r="G7" s="107">
        <v>33.042424242424246</v>
      </c>
      <c r="H7" s="107">
        <v>34</v>
      </c>
      <c r="I7" s="107">
        <v>33.401000000000003</v>
      </c>
      <c r="J7" s="98">
        <v>33.43</v>
      </c>
      <c r="K7" s="107">
        <v>32.185714285714297</v>
      </c>
      <c r="L7" s="102">
        <v>33</v>
      </c>
      <c r="M7" s="98">
        <f t="shared" si="0"/>
        <v>32.910496681096689</v>
      </c>
      <c r="N7" s="98">
        <f t="shared" si="1"/>
        <v>1.9601818181818302</v>
      </c>
      <c r="O7" s="72">
        <v>31</v>
      </c>
      <c r="P7" s="73">
        <v>35</v>
      </c>
      <c r="Q7" s="116">
        <f t="shared" si="2"/>
        <v>100.52152713779637</v>
      </c>
    </row>
    <row r="8" spans="1:18" ht="15.95" customHeight="1">
      <c r="A8" s="63">
        <v>7</v>
      </c>
      <c r="B8" s="107">
        <v>32.875</v>
      </c>
      <c r="C8" s="107">
        <v>32.604200000000006</v>
      </c>
      <c r="D8" s="107">
        <v>32.299999999999997</v>
      </c>
      <c r="E8" s="107">
        <v>32.43</v>
      </c>
      <c r="F8" s="107">
        <v>33.239344260000003</v>
      </c>
      <c r="G8" s="107">
        <v>33.21875</v>
      </c>
      <c r="H8" s="107">
        <v>33.4</v>
      </c>
      <c r="I8" s="107">
        <v>33.243000000000002</v>
      </c>
      <c r="J8" s="98">
        <v>32.909999999999997</v>
      </c>
      <c r="K8" s="107">
        <v>32.45882352941176</v>
      </c>
      <c r="L8" s="102">
        <v>33</v>
      </c>
      <c r="M8" s="98">
        <f t="shared" si="0"/>
        <v>32.867911778941178</v>
      </c>
      <c r="N8" s="98">
        <f t="shared" si="1"/>
        <v>1.1000000000000014</v>
      </c>
      <c r="O8" s="72">
        <v>31</v>
      </c>
      <c r="P8" s="73">
        <v>35</v>
      </c>
      <c r="Q8" s="116">
        <f t="shared" si="2"/>
        <v>100.39145619298002</v>
      </c>
    </row>
    <row r="9" spans="1:18" ht="15.95" customHeight="1">
      <c r="A9" s="63">
        <v>8</v>
      </c>
      <c r="B9" s="107">
        <v>32.909374999999997</v>
      </c>
      <c r="C9" s="107">
        <v>32.551227272727282</v>
      </c>
      <c r="D9" s="107">
        <v>32.261000000000003</v>
      </c>
      <c r="E9" s="107">
        <v>32.6</v>
      </c>
      <c r="F9" s="107">
        <v>33.203125</v>
      </c>
      <c r="G9" s="107">
        <v>33.07236842105263</v>
      </c>
      <c r="H9" s="107">
        <v>33.9</v>
      </c>
      <c r="I9" s="107">
        <v>32.875</v>
      </c>
      <c r="J9" s="107">
        <v>32.590000000000003</v>
      </c>
      <c r="K9" s="107">
        <v>32.263636363636358</v>
      </c>
      <c r="L9" s="102">
        <v>33</v>
      </c>
      <c r="M9" s="98">
        <f t="shared" si="0"/>
        <v>32.822573205741627</v>
      </c>
      <c r="N9" s="98">
        <f t="shared" si="1"/>
        <v>1.6389999999999958</v>
      </c>
      <c r="O9" s="72">
        <v>31</v>
      </c>
      <c r="P9" s="73">
        <v>35</v>
      </c>
      <c r="Q9" s="116">
        <f t="shared" si="2"/>
        <v>100.2529744599199</v>
      </c>
    </row>
    <row r="10" spans="1:18" ht="15.95" customHeight="1">
      <c r="A10" s="63">
        <v>9</v>
      </c>
      <c r="B10" s="107">
        <v>33.040625000000006</v>
      </c>
      <c r="C10" s="107">
        <v>32.656105263157905</v>
      </c>
      <c r="D10" s="107">
        <v>32.161999999999999</v>
      </c>
      <c r="E10" s="107">
        <v>32.549999999999997</v>
      </c>
      <c r="F10" s="107">
        <v>33.033846153846142</v>
      </c>
      <c r="G10" s="107">
        <v>33.020634920634926</v>
      </c>
      <c r="H10" s="107">
        <v>34</v>
      </c>
      <c r="I10" s="107">
        <v>32.957000000000001</v>
      </c>
      <c r="J10" s="107">
        <v>32.56</v>
      </c>
      <c r="K10" s="107">
        <v>32.086363636363636</v>
      </c>
      <c r="L10" s="102">
        <v>33</v>
      </c>
      <c r="M10" s="98">
        <f t="shared" si="0"/>
        <v>32.806657497400259</v>
      </c>
      <c r="N10" s="98">
        <f t="shared" si="1"/>
        <v>1.913636363636364</v>
      </c>
      <c r="O10" s="72">
        <v>31</v>
      </c>
      <c r="P10" s="73">
        <v>35</v>
      </c>
      <c r="Q10" s="116">
        <f t="shared" si="2"/>
        <v>100.20436166250586</v>
      </c>
    </row>
    <row r="11" spans="1:18" ht="15.95" customHeight="1">
      <c r="A11" s="63">
        <v>10</v>
      </c>
      <c r="B11" s="107">
        <v>32.950000000000003</v>
      </c>
      <c r="C11" s="107">
        <v>32.667299999999997</v>
      </c>
      <c r="D11" s="107">
        <v>32.161999999999999</v>
      </c>
      <c r="E11" s="107">
        <v>32.549999999999997</v>
      </c>
      <c r="F11" s="107">
        <v>33.126666666666672</v>
      </c>
      <c r="G11" s="107">
        <v>33.006746031746033</v>
      </c>
      <c r="H11" s="107">
        <v>34.1</v>
      </c>
      <c r="I11" s="107">
        <v>33.274999999999999</v>
      </c>
      <c r="J11" s="107">
        <v>32.729999999999997</v>
      </c>
      <c r="K11" s="107">
        <v>31.961904761904758</v>
      </c>
      <c r="L11" s="102">
        <v>33</v>
      </c>
      <c r="M11" s="98">
        <f t="shared" si="0"/>
        <v>32.852961746031745</v>
      </c>
      <c r="N11" s="98">
        <f t="shared" si="1"/>
        <v>2.1380952380952429</v>
      </c>
      <c r="O11" s="72">
        <v>31</v>
      </c>
      <c r="P11" s="73">
        <v>35</v>
      </c>
      <c r="Q11" s="116">
        <f t="shared" si="2"/>
        <v>100.34579294598078</v>
      </c>
    </row>
    <row r="12" spans="1:18" ht="15.95" customHeight="1">
      <c r="A12" s="63">
        <v>11</v>
      </c>
      <c r="B12" s="107">
        <v>32.981249999999996</v>
      </c>
      <c r="C12" s="107">
        <v>32.857799999999997</v>
      </c>
      <c r="D12" s="107">
        <v>32.087000000000003</v>
      </c>
      <c r="E12" s="107">
        <v>32.369999999999997</v>
      </c>
      <c r="F12" s="107">
        <v>33.336666666666666</v>
      </c>
      <c r="G12" s="107">
        <v>33.147727272727273</v>
      </c>
      <c r="H12" s="107">
        <v>33.6</v>
      </c>
      <c r="I12" s="107">
        <v>33.313000000000002</v>
      </c>
      <c r="J12" s="98">
        <v>32.869999999999997</v>
      </c>
      <c r="K12" s="107">
        <v>31.93</v>
      </c>
      <c r="L12" s="102">
        <v>33</v>
      </c>
      <c r="M12" s="98">
        <f t="shared" si="0"/>
        <v>32.849344393939397</v>
      </c>
      <c r="N12" s="98">
        <f t="shared" si="1"/>
        <v>1.6700000000000017</v>
      </c>
      <c r="O12" s="72">
        <v>31</v>
      </c>
      <c r="P12" s="73">
        <v>35</v>
      </c>
      <c r="Q12" s="116">
        <f t="shared" si="2"/>
        <v>100.33474413805664</v>
      </c>
    </row>
    <row r="13" spans="1:18" ht="15.95" customHeight="1">
      <c r="A13" s="63">
        <v>12</v>
      </c>
      <c r="B13" s="107">
        <v>33.040624999999999</v>
      </c>
      <c r="C13" s="107">
        <v>32.784238095238095</v>
      </c>
      <c r="D13" s="107">
        <v>31.978999999999999</v>
      </c>
      <c r="E13" s="107">
        <v>32.42</v>
      </c>
      <c r="F13" s="107">
        <v>33.345614035087713</v>
      </c>
      <c r="G13" s="107">
        <v>33.01401515151516</v>
      </c>
      <c r="H13" s="107">
        <v>33.299999999999997</v>
      </c>
      <c r="I13" s="107">
        <v>33.359000000000002</v>
      </c>
      <c r="J13" s="98">
        <v>32.92</v>
      </c>
      <c r="K13" s="107">
        <v>31.85</v>
      </c>
      <c r="L13" s="102">
        <v>33</v>
      </c>
      <c r="M13" s="98">
        <f t="shared" si="0"/>
        <v>32.801249228184098</v>
      </c>
      <c r="N13" s="98">
        <f t="shared" si="1"/>
        <v>1.5090000000000003</v>
      </c>
      <c r="O13" s="72">
        <v>31</v>
      </c>
      <c r="P13" s="73">
        <v>35</v>
      </c>
      <c r="Q13" s="116">
        <f t="shared" si="2"/>
        <v>100.18784269331347</v>
      </c>
    </row>
    <row r="14" spans="1:18" ht="15.95" customHeight="1">
      <c r="A14" s="63">
        <v>1</v>
      </c>
      <c r="B14" s="107">
        <v>32.921875</v>
      </c>
      <c r="C14" s="107">
        <v>32.587800000000001</v>
      </c>
      <c r="D14" s="107">
        <v>31.971</v>
      </c>
      <c r="E14" s="107">
        <v>32.369999999999997</v>
      </c>
      <c r="F14" s="107">
        <v>33.293103448275865</v>
      </c>
      <c r="G14" s="107">
        <v>33.06111111111111</v>
      </c>
      <c r="H14" s="107">
        <v>33.200000000000003</v>
      </c>
      <c r="I14" s="107">
        <v>33.264000000000003</v>
      </c>
      <c r="J14" s="107">
        <v>32.97</v>
      </c>
      <c r="K14" s="107">
        <v>32.347058823529409</v>
      </c>
      <c r="L14" s="102">
        <v>33</v>
      </c>
      <c r="M14" s="98">
        <f t="shared" si="0"/>
        <v>32.798594838291635</v>
      </c>
      <c r="N14" s="98">
        <f t="shared" si="1"/>
        <v>1.3221034482758647</v>
      </c>
      <c r="O14" s="72">
        <v>31</v>
      </c>
      <c r="P14" s="73">
        <v>35</v>
      </c>
      <c r="Q14" s="116">
        <f t="shared" si="2"/>
        <v>100.1797351485324</v>
      </c>
    </row>
    <row r="15" spans="1:18" ht="15.95" customHeight="1">
      <c r="A15" s="63">
        <v>2</v>
      </c>
      <c r="B15" s="107">
        <v>33.034375000000004</v>
      </c>
      <c r="C15" s="107">
        <v>32.712550000000007</v>
      </c>
      <c r="D15" s="107">
        <v>31.989000000000001</v>
      </c>
      <c r="E15" s="107">
        <v>32.51</v>
      </c>
      <c r="F15" s="107">
        <v>33.231666666666655</v>
      </c>
      <c r="G15" s="107">
        <v>33.083333333333336</v>
      </c>
      <c r="H15" s="107">
        <v>33.299999999999997</v>
      </c>
      <c r="I15" s="107">
        <v>33.404000000000003</v>
      </c>
      <c r="J15" s="107">
        <v>32.64</v>
      </c>
      <c r="K15" s="107">
        <v>32.278947368421051</v>
      </c>
      <c r="L15" s="102">
        <v>33</v>
      </c>
      <c r="M15" s="98">
        <f t="shared" si="0"/>
        <v>32.818387236842099</v>
      </c>
      <c r="N15" s="98">
        <f t="shared" si="1"/>
        <v>1.4150000000000027</v>
      </c>
      <c r="O15" s="72">
        <v>31</v>
      </c>
      <c r="P15" s="73">
        <v>35</v>
      </c>
      <c r="Q15" s="116">
        <f t="shared" si="2"/>
        <v>100.24018887389823</v>
      </c>
      <c r="R15" s="12"/>
    </row>
    <row r="16" spans="1:18" ht="15.95" customHeight="1">
      <c r="A16" s="63">
        <v>3</v>
      </c>
      <c r="B16" s="107">
        <v>33.084375000000001</v>
      </c>
      <c r="C16" s="107">
        <v>32.671863636363646</v>
      </c>
      <c r="D16" s="107">
        <v>32.106999999999999</v>
      </c>
      <c r="E16" s="107">
        <v>32.56</v>
      </c>
      <c r="F16" s="107">
        <v>33.290769230769222</v>
      </c>
      <c r="G16" s="107">
        <v>33.252083333333339</v>
      </c>
      <c r="H16" s="107">
        <v>33.1</v>
      </c>
      <c r="I16" s="107">
        <v>33.32</v>
      </c>
      <c r="J16" s="107">
        <v>32.520000000000003</v>
      </c>
      <c r="K16" s="107">
        <v>32.294444444444444</v>
      </c>
      <c r="L16" s="102">
        <v>33</v>
      </c>
      <c r="M16" s="98">
        <f t="shared" si="0"/>
        <v>32.820053564491062</v>
      </c>
      <c r="N16" s="98">
        <f t="shared" si="1"/>
        <v>1.213000000000001</v>
      </c>
      <c r="O16" s="72">
        <v>31</v>
      </c>
      <c r="P16" s="73">
        <v>35</v>
      </c>
      <c r="Q16" s="116">
        <f t="shared" si="2"/>
        <v>100.24527849018719</v>
      </c>
      <c r="R16" s="12"/>
    </row>
    <row r="17" spans="1:18" ht="15.95" customHeight="1">
      <c r="A17" s="63">
        <v>4</v>
      </c>
      <c r="B17" s="107">
        <v>32.978124999999991</v>
      </c>
      <c r="C17" s="107">
        <v>32.824850000000012</v>
      </c>
      <c r="D17" s="188"/>
      <c r="E17" s="107">
        <v>32.9</v>
      </c>
      <c r="F17" s="107">
        <v>33.251785714285724</v>
      </c>
      <c r="G17" s="107">
        <v>33.053623188405801</v>
      </c>
      <c r="H17" s="107">
        <v>33.200000000000003</v>
      </c>
      <c r="I17" s="107">
        <v>33.21</v>
      </c>
      <c r="J17" s="107">
        <v>32.74</v>
      </c>
      <c r="K17" s="188"/>
      <c r="L17" s="102">
        <v>33</v>
      </c>
      <c r="M17" s="98">
        <f t="shared" si="0"/>
        <v>33.019797987836441</v>
      </c>
      <c r="N17" s="98">
        <f t="shared" si="1"/>
        <v>0.51178571428572184</v>
      </c>
      <c r="O17" s="72">
        <v>31</v>
      </c>
      <c r="P17" s="73">
        <v>35</v>
      </c>
      <c r="Q17" s="116">
        <f t="shared" si="2"/>
        <v>100.85537607292798</v>
      </c>
      <c r="R17" s="12"/>
    </row>
    <row r="18" spans="1:18" ht="15.95" customHeight="1">
      <c r="A18" s="63">
        <v>5</v>
      </c>
      <c r="B18" s="107">
        <v>32.978124999999991</v>
      </c>
      <c r="C18" s="107">
        <v>32.785749999999993</v>
      </c>
      <c r="D18" s="188"/>
      <c r="E18" s="107">
        <v>32.81</v>
      </c>
      <c r="F18" s="107">
        <v>33.233333333333334</v>
      </c>
      <c r="G18" s="107">
        <v>33.247619047619054</v>
      </c>
      <c r="H18" s="107">
        <v>33.700000000000003</v>
      </c>
      <c r="I18" s="107">
        <v>33.198</v>
      </c>
      <c r="J18" s="107">
        <v>32.89</v>
      </c>
      <c r="K18" s="188"/>
      <c r="L18" s="102">
        <v>33</v>
      </c>
      <c r="M18" s="98">
        <f t="shared" si="0"/>
        <v>33.105353422619054</v>
      </c>
      <c r="N18" s="98">
        <f>MAX(B18:K18)-MIN(B18:K18)</f>
        <v>0.91425000000000978</v>
      </c>
      <c r="O18" s="72">
        <v>31</v>
      </c>
      <c r="P18" s="73">
        <v>35</v>
      </c>
      <c r="Q18" s="116">
        <f>M18/M$3*100</f>
        <v>101.11669582882902</v>
      </c>
      <c r="R18" s="12"/>
    </row>
    <row r="19" spans="1:18" ht="15.95" customHeight="1">
      <c r="A19" s="65">
        <v>6</v>
      </c>
      <c r="B19" s="107">
        <v>33.178124999999994</v>
      </c>
      <c r="C19" s="108">
        <v>32.682727272727284</v>
      </c>
      <c r="D19" s="188"/>
      <c r="E19" s="107">
        <v>32.85</v>
      </c>
      <c r="F19" s="107">
        <v>33.291228070175443</v>
      </c>
      <c r="G19" s="188"/>
      <c r="H19" s="107">
        <v>33.799999999999997</v>
      </c>
      <c r="I19" s="107">
        <v>33.161000000000001</v>
      </c>
      <c r="J19" s="107">
        <v>32.78</v>
      </c>
      <c r="K19" s="188"/>
      <c r="L19" s="102">
        <v>33</v>
      </c>
      <c r="M19" s="98">
        <f t="shared" si="0"/>
        <v>33.106154334700385</v>
      </c>
      <c r="N19" s="98">
        <f>MAX(B19:K19)-MIN(B19:K19)</f>
        <v>1.117272727272713</v>
      </c>
      <c r="O19" s="72">
        <v>31</v>
      </c>
      <c r="P19" s="73">
        <v>35</v>
      </c>
      <c r="Q19" s="116">
        <f>M19/M$3*100</f>
        <v>101.11914212753727</v>
      </c>
      <c r="R19" s="12"/>
    </row>
    <row r="20" spans="1:18" ht="15.95" customHeight="1">
      <c r="A20" s="65">
        <v>7</v>
      </c>
      <c r="B20" s="188"/>
      <c r="C20" s="107">
        <v>32.67738095238095</v>
      </c>
      <c r="D20" s="188"/>
      <c r="E20" s="188"/>
      <c r="F20" s="188"/>
      <c r="G20" s="188"/>
      <c r="H20" s="107">
        <v>33.6</v>
      </c>
      <c r="I20" s="107">
        <v>33.206000000000003</v>
      </c>
      <c r="J20" s="188"/>
      <c r="K20" s="188"/>
      <c r="L20" s="102">
        <v>33</v>
      </c>
      <c r="M20" s="98">
        <f t="shared" si="0"/>
        <v>33.161126984126987</v>
      </c>
      <c r="N20" s="98">
        <f>MAX(B20:K20)-MIN(B20:K20)</f>
        <v>0.922619047619051</v>
      </c>
      <c r="O20" s="72">
        <v>31</v>
      </c>
      <c r="P20" s="73">
        <v>35</v>
      </c>
      <c r="Q20" s="116">
        <f>M20/M$3*100</f>
        <v>101.28705009698298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S21"/>
  <sheetViews>
    <sheetView zoomScale="80" workbookViewId="0">
      <selection activeCell="S30" sqref="S30"/>
    </sheetView>
  </sheetViews>
  <sheetFormatPr defaultRowHeight="13.5"/>
  <cols>
    <col min="1" max="1" width="3.75" customWidth="1"/>
    <col min="2" max="2" width="9.6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style="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bestFit="1" customWidth="1"/>
  </cols>
  <sheetData>
    <row r="1" spans="1:19" ht="20.100000000000001" customHeight="1">
      <c r="F1" s="54" t="s">
        <v>14</v>
      </c>
    </row>
    <row r="2" spans="1:19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71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  <c r="R2" s="74"/>
      <c r="S2" s="74"/>
    </row>
    <row r="3" spans="1:19" ht="15.95" customHeight="1">
      <c r="A3" s="63">
        <v>2</v>
      </c>
      <c r="B3" s="110"/>
      <c r="C3" s="110"/>
      <c r="D3" s="110">
        <v>2.8849999999999998</v>
      </c>
      <c r="E3" s="110">
        <v>2.95</v>
      </c>
      <c r="F3" s="110"/>
      <c r="G3" s="110">
        <v>2.9448717948717946</v>
      </c>
      <c r="H3" s="110"/>
      <c r="I3" s="110">
        <v>2.9350000000000001</v>
      </c>
      <c r="J3" s="110"/>
      <c r="K3" s="110"/>
      <c r="L3" s="108">
        <v>2.94</v>
      </c>
      <c r="M3" s="111">
        <f t="shared" ref="M3:M20" si="0">AVERAGE(B3:K3)</f>
        <v>2.9287179487179489</v>
      </c>
      <c r="N3" s="111">
        <f t="shared" ref="N3:N17" si="1">MAX(B3:K3)-MIN(B3:K3)</f>
        <v>6.5000000000000391E-2</v>
      </c>
      <c r="O3" s="72">
        <v>2.74</v>
      </c>
      <c r="P3" s="73">
        <v>3.14</v>
      </c>
      <c r="Q3" s="116">
        <f>M3/M3*100</f>
        <v>100</v>
      </c>
      <c r="R3" s="74"/>
      <c r="S3" s="74"/>
    </row>
    <row r="4" spans="1:19" ht="15.95" customHeight="1">
      <c r="A4" s="63">
        <v>3</v>
      </c>
      <c r="B4" s="110">
        <v>2.9492592592592586</v>
      </c>
      <c r="C4" s="110">
        <v>2.8826181818181813</v>
      </c>
      <c r="D4" s="110">
        <v>2.8730000000000002</v>
      </c>
      <c r="E4" s="110">
        <v>2.94</v>
      </c>
      <c r="F4" s="110">
        <v>2.8995862068965517</v>
      </c>
      <c r="G4" s="110">
        <v>2.9491999999999994</v>
      </c>
      <c r="H4" s="110">
        <v>2.875</v>
      </c>
      <c r="I4" s="110">
        <v>2.9220000000000002</v>
      </c>
      <c r="J4" s="110">
        <v>2.98</v>
      </c>
      <c r="K4" s="110">
        <v>2.887666666666667</v>
      </c>
      <c r="L4" s="108">
        <v>2.94</v>
      </c>
      <c r="M4" s="111">
        <f t="shared" si="0"/>
        <v>2.9158330314640657</v>
      </c>
      <c r="N4" s="111">
        <f t="shared" si="1"/>
        <v>0.10699999999999976</v>
      </c>
      <c r="O4" s="72">
        <v>2.74</v>
      </c>
      <c r="P4" s="73">
        <v>3.14</v>
      </c>
      <c r="Q4" s="116">
        <f>M4/M$3*100</f>
        <v>99.560049227016762</v>
      </c>
      <c r="R4" s="74"/>
      <c r="S4" s="74"/>
    </row>
    <row r="5" spans="1:19" ht="15.95" customHeight="1">
      <c r="A5" s="63">
        <v>4</v>
      </c>
      <c r="B5" s="110">
        <v>2.9292592592592599</v>
      </c>
      <c r="C5" s="110">
        <v>2.8806850000000002</v>
      </c>
      <c r="D5" s="110">
        <v>2.8936999999999999</v>
      </c>
      <c r="E5" s="110">
        <v>2.94</v>
      </c>
      <c r="F5" s="110">
        <v>2.8897031249999992</v>
      </c>
      <c r="G5" s="110">
        <v>2.9398999999999997</v>
      </c>
      <c r="H5" s="110">
        <v>2.887</v>
      </c>
      <c r="I5" s="110">
        <v>2.9119999999999999</v>
      </c>
      <c r="J5" s="110">
        <v>2.96</v>
      </c>
      <c r="K5" s="110">
        <v>2.9004545454545454</v>
      </c>
      <c r="L5" s="108">
        <v>2.94</v>
      </c>
      <c r="M5" s="111">
        <f t="shared" si="0"/>
        <v>2.9132701929713805</v>
      </c>
      <c r="N5" s="111">
        <f t="shared" si="1"/>
        <v>7.9314999999999802E-2</v>
      </c>
      <c r="O5" s="72">
        <v>2.74</v>
      </c>
      <c r="P5" s="73">
        <v>3.14</v>
      </c>
      <c r="Q5" s="116">
        <f t="shared" ref="Q5:Q17" si="2">M5/M$3*100</f>
        <v>99.472542046825268</v>
      </c>
      <c r="R5" s="74"/>
      <c r="S5" s="74"/>
    </row>
    <row r="6" spans="1:19" ht="15.95" customHeight="1">
      <c r="A6" s="63">
        <v>5</v>
      </c>
      <c r="B6" s="110">
        <v>2.9377777777777787</v>
      </c>
      <c r="C6" s="110">
        <v>2.8710499999999999</v>
      </c>
      <c r="D6" s="110">
        <v>2.9013</v>
      </c>
      <c r="E6" s="110">
        <v>2.93</v>
      </c>
      <c r="F6" s="110">
        <v>2.8964067796610169</v>
      </c>
      <c r="G6" s="110">
        <v>2.9441927083333335</v>
      </c>
      <c r="H6" s="110">
        <v>2.9</v>
      </c>
      <c r="I6" s="110">
        <v>2.9159999999999999</v>
      </c>
      <c r="J6" s="110">
        <v>3.02</v>
      </c>
      <c r="K6" s="110">
        <v>2.9004999999999996</v>
      </c>
      <c r="L6" s="108">
        <v>2.94</v>
      </c>
      <c r="M6" s="111">
        <f t="shared" si="0"/>
        <v>2.9217227265772125</v>
      </c>
      <c r="N6" s="111">
        <f t="shared" si="1"/>
        <v>0.14895000000000014</v>
      </c>
      <c r="O6" s="72">
        <v>2.74</v>
      </c>
      <c r="P6" s="73">
        <v>3.14</v>
      </c>
      <c r="Q6" s="116">
        <f t="shared" si="2"/>
        <v>99.761150706103379</v>
      </c>
      <c r="R6" s="74"/>
      <c r="S6" s="74"/>
    </row>
    <row r="7" spans="1:19" ht="15.95" customHeight="1">
      <c r="A7" s="63">
        <v>6</v>
      </c>
      <c r="B7" s="110">
        <v>2.9414814814814827</v>
      </c>
      <c r="C7" s="110">
        <v>2.8741318181818185</v>
      </c>
      <c r="D7" s="110">
        <v>2.8965999999999998</v>
      </c>
      <c r="E7" s="110">
        <v>2.95</v>
      </c>
      <c r="F7" s="110">
        <v>2.893469696969698</v>
      </c>
      <c r="G7" s="110">
        <v>2.9382978723404247</v>
      </c>
      <c r="H7" s="110">
        <v>2.9780000000000002</v>
      </c>
      <c r="I7" s="110">
        <v>2.9129999999999998</v>
      </c>
      <c r="J7" s="111">
        <v>3</v>
      </c>
      <c r="K7" s="110">
        <v>2.8971428571428568</v>
      </c>
      <c r="L7" s="108">
        <v>2.94</v>
      </c>
      <c r="M7" s="111">
        <f t="shared" si="0"/>
        <v>2.928212372611628</v>
      </c>
      <c r="N7" s="111">
        <f t="shared" si="1"/>
        <v>0.12586818181818149</v>
      </c>
      <c r="O7" s="72">
        <v>2.74</v>
      </c>
      <c r="P7" s="73">
        <v>3.14</v>
      </c>
      <c r="Q7" s="116">
        <f t="shared" si="2"/>
        <v>99.982737289313164</v>
      </c>
      <c r="R7" s="74"/>
      <c r="S7" s="74"/>
    </row>
    <row r="8" spans="1:19" ht="15.95" customHeight="1">
      <c r="A8" s="63">
        <v>7</v>
      </c>
      <c r="B8" s="110">
        <v>2.9503125000000003</v>
      </c>
      <c r="C8" s="110">
        <v>2.8669149999999997</v>
      </c>
      <c r="D8" s="110">
        <v>2.8940000000000001</v>
      </c>
      <c r="E8" s="110">
        <v>2.95</v>
      </c>
      <c r="F8" s="110">
        <v>2.8920819670000002</v>
      </c>
      <c r="G8" s="110">
        <v>2.9097058823529411</v>
      </c>
      <c r="H8" s="110">
        <v>2.9980000000000002</v>
      </c>
      <c r="I8" s="110">
        <v>2.907</v>
      </c>
      <c r="J8" s="111">
        <v>2.97</v>
      </c>
      <c r="K8" s="110">
        <v>2.908235294117647</v>
      </c>
      <c r="L8" s="108">
        <v>2.94</v>
      </c>
      <c r="M8" s="111">
        <f t="shared" si="0"/>
        <v>2.924625064347059</v>
      </c>
      <c r="N8" s="111">
        <f t="shared" si="1"/>
        <v>0.13108500000000056</v>
      </c>
      <c r="O8" s="72">
        <v>2.74</v>
      </c>
      <c r="P8" s="73">
        <v>3.14</v>
      </c>
      <c r="Q8" s="116">
        <f t="shared" si="2"/>
        <v>99.860249964573015</v>
      </c>
      <c r="R8" s="74"/>
      <c r="S8" s="74"/>
    </row>
    <row r="9" spans="1:19" ht="15.95" customHeight="1">
      <c r="A9" s="63">
        <v>8</v>
      </c>
      <c r="B9" s="110">
        <v>2.9500000000000006</v>
      </c>
      <c r="C9" s="110">
        <v>2.8659136363636359</v>
      </c>
      <c r="D9" s="110">
        <v>2.8980000000000001</v>
      </c>
      <c r="E9" s="110">
        <v>2.96</v>
      </c>
      <c r="F9" s="110">
        <v>2.8890312499999991</v>
      </c>
      <c r="G9" s="110">
        <v>2.8824999999999998</v>
      </c>
      <c r="H9" s="110">
        <v>2.9649999999999999</v>
      </c>
      <c r="I9" s="110">
        <v>2.8919999999999999</v>
      </c>
      <c r="J9" s="110">
        <v>2.98</v>
      </c>
      <c r="K9" s="110">
        <v>2.9331818181818181</v>
      </c>
      <c r="L9" s="108">
        <v>2.94</v>
      </c>
      <c r="M9" s="111">
        <f t="shared" si="0"/>
        <v>2.9215626704545454</v>
      </c>
      <c r="N9" s="111">
        <f t="shared" si="1"/>
        <v>0.11408636363636404</v>
      </c>
      <c r="O9" s="72">
        <v>2.74</v>
      </c>
      <c r="P9" s="73">
        <v>3.14</v>
      </c>
      <c r="Q9" s="116">
        <f t="shared" si="2"/>
        <v>99.755685648509257</v>
      </c>
      <c r="R9" s="74"/>
      <c r="S9" s="74"/>
    </row>
    <row r="10" spans="1:19" ht="15.95" customHeight="1">
      <c r="A10" s="63">
        <v>9</v>
      </c>
      <c r="B10" s="110">
        <v>2.95</v>
      </c>
      <c r="C10" s="110">
        <v>2.8704789473684209</v>
      </c>
      <c r="D10" s="110">
        <v>2.891</v>
      </c>
      <c r="E10" s="110">
        <v>2.96</v>
      </c>
      <c r="F10" s="110">
        <v>2.8823846153846167</v>
      </c>
      <c r="G10" s="110">
        <v>2.8841060606060602</v>
      </c>
      <c r="H10" s="110">
        <v>2.948</v>
      </c>
      <c r="I10" s="110">
        <v>2.9140000000000001</v>
      </c>
      <c r="J10" s="110">
        <v>2.98</v>
      </c>
      <c r="K10" s="110">
        <v>2.9309523809523812</v>
      </c>
      <c r="L10" s="108">
        <v>2.94</v>
      </c>
      <c r="M10" s="111">
        <f t="shared" si="0"/>
        <v>2.9210922004311479</v>
      </c>
      <c r="N10" s="111">
        <f t="shared" si="1"/>
        <v>0.10952105263157907</v>
      </c>
      <c r="O10" s="72">
        <v>2.74</v>
      </c>
      <c r="P10" s="73">
        <v>3.14</v>
      </c>
      <c r="Q10" s="116">
        <f t="shared" si="2"/>
        <v>99.739621622145648</v>
      </c>
      <c r="R10" s="74"/>
      <c r="S10" s="74"/>
    </row>
    <row r="11" spans="1:19" ht="15.95" customHeight="1">
      <c r="A11" s="63">
        <v>10</v>
      </c>
      <c r="B11" s="110">
        <v>2.9490625000000001</v>
      </c>
      <c r="C11" s="110">
        <v>2.8973800000000005</v>
      </c>
      <c r="D11" s="110">
        <v>2.8954</v>
      </c>
      <c r="E11" s="110">
        <v>2.95</v>
      </c>
      <c r="F11" s="110">
        <v>2.8770166666666666</v>
      </c>
      <c r="G11" s="110">
        <v>2.8914999999999993</v>
      </c>
      <c r="H11" s="110">
        <v>2.9620000000000002</v>
      </c>
      <c r="I11" s="110">
        <v>2.9390000000000001</v>
      </c>
      <c r="J11" s="110">
        <v>2.97</v>
      </c>
      <c r="K11" s="110">
        <v>2.9319047619047618</v>
      </c>
      <c r="L11" s="108">
        <v>2.94</v>
      </c>
      <c r="M11" s="111">
        <f t="shared" si="0"/>
        <v>2.9263263928571428</v>
      </c>
      <c r="N11" s="111">
        <f t="shared" si="1"/>
        <v>9.298333333333364E-2</v>
      </c>
      <c r="O11" s="72">
        <v>2.74</v>
      </c>
      <c r="P11" s="73">
        <v>3.14</v>
      </c>
      <c r="Q11" s="116">
        <f t="shared" si="2"/>
        <v>99.918341202441397</v>
      </c>
      <c r="R11" s="74"/>
      <c r="S11" s="74"/>
    </row>
    <row r="12" spans="1:19" ht="15.95" customHeight="1">
      <c r="A12" s="63">
        <v>11</v>
      </c>
      <c r="B12" s="110">
        <v>2.9399999999999995</v>
      </c>
      <c r="C12" s="110">
        <v>2.9063300000000001</v>
      </c>
      <c r="D12" s="110">
        <v>2.8978000000000002</v>
      </c>
      <c r="E12" s="110">
        <v>2.96</v>
      </c>
      <c r="F12" s="110">
        <v>2.892850000000001</v>
      </c>
      <c r="G12" s="110">
        <v>2.8934920634920638</v>
      </c>
      <c r="H12" s="110">
        <v>2.9550000000000001</v>
      </c>
      <c r="I12" s="110">
        <v>2.923</v>
      </c>
      <c r="J12" s="111">
        <v>2.89</v>
      </c>
      <c r="K12" s="110">
        <v>2.9379999999999997</v>
      </c>
      <c r="L12" s="108">
        <v>2.94</v>
      </c>
      <c r="M12" s="111">
        <f t="shared" si="0"/>
        <v>2.9196472063492065</v>
      </c>
      <c r="N12" s="111">
        <f t="shared" si="1"/>
        <v>6.999999999999984E-2</v>
      </c>
      <c r="O12" s="72">
        <v>2.74</v>
      </c>
      <c r="P12" s="73">
        <v>3.14</v>
      </c>
      <c r="Q12" s="116">
        <f t="shared" si="2"/>
        <v>99.690282829293508</v>
      </c>
      <c r="R12" s="74"/>
      <c r="S12" s="74"/>
    </row>
    <row r="13" spans="1:19" ht="15.95" customHeight="1">
      <c r="A13" s="63">
        <v>12</v>
      </c>
      <c r="B13" s="110">
        <v>2.9396875000000007</v>
      </c>
      <c r="C13" s="110">
        <v>2.9055809523809524</v>
      </c>
      <c r="D13" s="110">
        <v>2.8853</v>
      </c>
      <c r="E13" s="110">
        <v>2.96</v>
      </c>
      <c r="F13" s="110">
        <v>2.895017543859649</v>
      </c>
      <c r="G13" s="110">
        <v>2.8980652173913044</v>
      </c>
      <c r="H13" s="110">
        <v>2.96</v>
      </c>
      <c r="I13" s="110">
        <v>2.907</v>
      </c>
      <c r="J13" s="111">
        <v>2.95</v>
      </c>
      <c r="K13" s="110">
        <v>2.9450000000000003</v>
      </c>
      <c r="L13" s="108">
        <v>2.94</v>
      </c>
      <c r="M13" s="111">
        <f t="shared" si="0"/>
        <v>2.9245651213631909</v>
      </c>
      <c r="N13" s="111">
        <f t="shared" si="1"/>
        <v>7.4699999999999989E-2</v>
      </c>
      <c r="O13" s="72">
        <v>2.74</v>
      </c>
      <c r="P13" s="73">
        <v>3.14</v>
      </c>
      <c r="Q13" s="116">
        <f t="shared" si="2"/>
        <v>99.858203233378077</v>
      </c>
      <c r="R13" s="74"/>
      <c r="S13" s="74"/>
    </row>
    <row r="14" spans="1:19" ht="15.95" customHeight="1">
      <c r="A14" s="63">
        <v>1</v>
      </c>
      <c r="B14" s="110">
        <v>2.9353125000000015</v>
      </c>
      <c r="C14" s="110">
        <v>2.8847500000000004</v>
      </c>
      <c r="D14" s="110">
        <v>2.8828999999999998</v>
      </c>
      <c r="E14" s="110">
        <v>2.96</v>
      </c>
      <c r="F14" s="110">
        <v>2.9082413793103443</v>
      </c>
      <c r="G14" s="110">
        <v>2.9074666666666671</v>
      </c>
      <c r="H14" s="110">
        <v>2.9670000000000001</v>
      </c>
      <c r="I14" s="110">
        <v>2.9009999999999998</v>
      </c>
      <c r="J14" s="110">
        <v>2.96</v>
      </c>
      <c r="K14" s="110">
        <v>2.9505882352941177</v>
      </c>
      <c r="L14" s="108">
        <v>2.94</v>
      </c>
      <c r="M14" s="111">
        <f t="shared" si="0"/>
        <v>2.9257258781271132</v>
      </c>
      <c r="N14" s="111">
        <f t="shared" si="1"/>
        <v>8.4100000000000286E-2</v>
      </c>
      <c r="O14" s="72">
        <v>2.74</v>
      </c>
      <c r="P14" s="73">
        <v>3.14</v>
      </c>
      <c r="Q14" s="116">
        <f t="shared" si="2"/>
        <v>99.897836847274917</v>
      </c>
      <c r="R14" s="74"/>
      <c r="S14" s="74"/>
    </row>
    <row r="15" spans="1:19" ht="15.95" customHeight="1">
      <c r="A15" s="63">
        <v>2</v>
      </c>
      <c r="B15" s="110">
        <v>2.9368750000000006</v>
      </c>
      <c r="C15" s="110">
        <v>2.8974000000000002</v>
      </c>
      <c r="D15" s="110">
        <v>2.8874</v>
      </c>
      <c r="E15" s="110">
        <v>2.98</v>
      </c>
      <c r="F15" s="110">
        <v>2.9056333333333337</v>
      </c>
      <c r="G15" s="110">
        <v>2.902118055555555</v>
      </c>
      <c r="H15" s="110">
        <v>2.9630000000000001</v>
      </c>
      <c r="I15" s="110">
        <v>2.9089999999999998</v>
      </c>
      <c r="J15" s="110">
        <v>2.99</v>
      </c>
      <c r="K15" s="110">
        <v>2.9473684210526319</v>
      </c>
      <c r="L15" s="108">
        <v>2.94</v>
      </c>
      <c r="M15" s="111">
        <f t="shared" si="0"/>
        <v>2.9318794809941524</v>
      </c>
      <c r="N15" s="111">
        <f t="shared" si="1"/>
        <v>0.10260000000000025</v>
      </c>
      <c r="O15" s="72">
        <v>2.74</v>
      </c>
      <c r="P15" s="73">
        <v>3.14</v>
      </c>
      <c r="Q15" s="116">
        <f t="shared" si="2"/>
        <v>100.10794935980734</v>
      </c>
      <c r="R15" s="81"/>
      <c r="S15" s="74"/>
    </row>
    <row r="16" spans="1:19" ht="15.95" customHeight="1">
      <c r="A16" s="63">
        <v>3</v>
      </c>
      <c r="B16" s="110">
        <v>2.9296875000000009</v>
      </c>
      <c r="C16" s="110">
        <v>2.9038181818181821</v>
      </c>
      <c r="D16" s="110">
        <v>2.903</v>
      </c>
      <c r="E16" s="110">
        <v>2.97</v>
      </c>
      <c r="F16" s="110">
        <v>2.9120781250000003</v>
      </c>
      <c r="G16" s="110">
        <v>2.8903273809523808</v>
      </c>
      <c r="H16" s="110">
        <v>2.9510000000000001</v>
      </c>
      <c r="I16" s="110">
        <v>2.89</v>
      </c>
      <c r="J16" s="110">
        <v>2.98</v>
      </c>
      <c r="K16" s="110">
        <v>2.9516666666666667</v>
      </c>
      <c r="L16" s="108">
        <v>2.94</v>
      </c>
      <c r="M16" s="111">
        <f t="shared" si="0"/>
        <v>2.9281577854437235</v>
      </c>
      <c r="N16" s="111">
        <f t="shared" si="1"/>
        <v>8.9999999999999858E-2</v>
      </c>
      <c r="O16" s="72">
        <v>2.74</v>
      </c>
      <c r="P16" s="73">
        <v>3.14</v>
      </c>
      <c r="Q16" s="116">
        <f t="shared" si="2"/>
        <v>99.980873430489595</v>
      </c>
      <c r="R16" s="81"/>
      <c r="S16" s="74"/>
    </row>
    <row r="17" spans="1:19" ht="15.95" customHeight="1">
      <c r="A17" s="63">
        <v>4</v>
      </c>
      <c r="B17" s="110">
        <v>2.9384374999999996</v>
      </c>
      <c r="C17" s="110">
        <v>2.9008499999999997</v>
      </c>
      <c r="D17" s="190"/>
      <c r="E17" s="110">
        <v>2.98</v>
      </c>
      <c r="F17" s="110">
        <v>2.9191228070175437</v>
      </c>
      <c r="G17" s="110">
        <v>2.9015579710144919</v>
      </c>
      <c r="H17" s="110">
        <v>2.95</v>
      </c>
      <c r="I17" s="110">
        <v>2.8980000000000001</v>
      </c>
      <c r="J17" s="110">
        <v>2.95</v>
      </c>
      <c r="K17" s="190"/>
      <c r="L17" s="108">
        <v>2.94</v>
      </c>
      <c r="M17" s="111">
        <f t="shared" si="0"/>
        <v>2.9297460347540043</v>
      </c>
      <c r="N17" s="111">
        <f t="shared" si="1"/>
        <v>8.1999999999999851E-2</v>
      </c>
      <c r="O17" s="72">
        <v>2.74</v>
      </c>
      <c r="P17" s="73">
        <v>3.14</v>
      </c>
      <c r="Q17" s="116">
        <f t="shared" si="2"/>
        <v>100.03510362056221</v>
      </c>
      <c r="R17" s="81"/>
      <c r="S17" s="74"/>
    </row>
    <row r="18" spans="1:19" ht="15.95" customHeight="1">
      <c r="A18" s="63">
        <v>5</v>
      </c>
      <c r="B18" s="110">
        <v>2.9634374999999999</v>
      </c>
      <c r="C18" s="110">
        <v>2.8848500000000001</v>
      </c>
      <c r="D18" s="190"/>
      <c r="E18" s="110">
        <v>2.96</v>
      </c>
      <c r="F18" s="110">
        <v>2.9082711864406789</v>
      </c>
      <c r="G18" s="110">
        <v>2.9038095238095241</v>
      </c>
      <c r="H18" s="110">
        <v>2.9750000000000001</v>
      </c>
      <c r="I18" s="110">
        <v>2.8929999999999998</v>
      </c>
      <c r="J18" s="110">
        <v>2.96</v>
      </c>
      <c r="K18" s="190"/>
      <c r="L18" s="108">
        <v>2.94</v>
      </c>
      <c r="M18" s="111">
        <f t="shared" si="0"/>
        <v>2.9310460262812756</v>
      </c>
      <c r="N18" s="111">
        <f>MAX(B18:K18)-MIN(B18:K18)</f>
        <v>9.0149999999999952E-2</v>
      </c>
      <c r="O18" s="72">
        <v>2.74</v>
      </c>
      <c r="P18" s="73">
        <v>3.14</v>
      </c>
      <c r="Q18" s="116">
        <f>M18/M$3*100</f>
        <v>100.0794913543773</v>
      </c>
      <c r="R18" s="81"/>
      <c r="S18" s="74"/>
    </row>
    <row r="19" spans="1:19" ht="15.95" customHeight="1">
      <c r="A19" s="65">
        <v>6</v>
      </c>
      <c r="B19" s="110">
        <v>2.9628124999999996</v>
      </c>
      <c r="C19" s="110">
        <v>2.9568181818181816</v>
      </c>
      <c r="D19" s="190"/>
      <c r="E19" s="110">
        <v>2.97</v>
      </c>
      <c r="F19" s="110">
        <v>2.9004210526315797</v>
      </c>
      <c r="G19" s="190"/>
      <c r="H19" s="110">
        <v>2.9750000000000001</v>
      </c>
      <c r="I19" s="110">
        <v>2.8879999999999999</v>
      </c>
      <c r="J19" s="110">
        <v>2.97</v>
      </c>
      <c r="K19" s="190"/>
      <c r="L19" s="108">
        <v>2.94</v>
      </c>
      <c r="M19" s="111">
        <f t="shared" si="0"/>
        <v>2.9461502477785371</v>
      </c>
      <c r="N19" s="111">
        <f>MAX(B19:K19)-MIN(B19:K19)</f>
        <v>8.7000000000000188E-2</v>
      </c>
      <c r="O19" s="72">
        <v>2.74</v>
      </c>
      <c r="P19" s="73">
        <v>3.14</v>
      </c>
      <c r="Q19" s="116">
        <f>M19/M$3*100</f>
        <v>100.59521945663012</v>
      </c>
      <c r="R19" s="81"/>
      <c r="S19" s="74"/>
    </row>
    <row r="20" spans="1:19" ht="15.95" customHeight="1">
      <c r="A20" s="65">
        <v>7</v>
      </c>
      <c r="B20" s="190"/>
      <c r="C20" s="110">
        <v>2.9518095238095241</v>
      </c>
      <c r="D20" s="190"/>
      <c r="E20" s="190"/>
      <c r="F20" s="190"/>
      <c r="G20" s="190"/>
      <c r="H20" s="110">
        <v>2.9649999999999999</v>
      </c>
      <c r="I20" s="110">
        <v>2.8839999999999999</v>
      </c>
      <c r="J20" s="190"/>
      <c r="K20" s="190"/>
      <c r="L20" s="108">
        <v>2.94</v>
      </c>
      <c r="M20" s="111">
        <f t="shared" si="0"/>
        <v>2.9336031746031748</v>
      </c>
      <c r="N20" s="111">
        <f>MAX(B20:K20)-MIN(B20:K20)</f>
        <v>8.0999999999999961E-2</v>
      </c>
      <c r="O20" s="72">
        <v>2.74</v>
      </c>
      <c r="P20" s="73">
        <v>3.14</v>
      </c>
      <c r="Q20" s="116">
        <f>M20/M$3*100</f>
        <v>100.16680424577464</v>
      </c>
      <c r="R20" s="81"/>
      <c r="S20" s="74"/>
    </row>
    <row r="21" spans="1:19" ht="15.9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91"/>
      <c r="L21" s="74"/>
      <c r="M21" s="74"/>
      <c r="N21" s="74"/>
      <c r="O21" s="74"/>
      <c r="P21" s="74"/>
      <c r="Q21" s="74"/>
      <c r="R21" s="74"/>
      <c r="S21" s="74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R20"/>
  <sheetViews>
    <sheetView zoomScale="80" workbookViewId="0">
      <selection activeCell="R30" sqref="R30"/>
    </sheetView>
  </sheetViews>
  <sheetFormatPr defaultRowHeight="13.5"/>
  <cols>
    <col min="1" max="1" width="4.1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bestFit="1" customWidth="1"/>
  </cols>
  <sheetData>
    <row r="1" spans="1:18" ht="20.100000000000001" customHeight="1">
      <c r="F1" s="54" t="s">
        <v>15</v>
      </c>
    </row>
    <row r="2" spans="1:18" ht="16.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8"/>
      <c r="C3" s="108"/>
      <c r="D3" s="108">
        <v>6.6470000000000002</v>
      </c>
      <c r="E3" s="108">
        <v>6.51</v>
      </c>
      <c r="F3" s="108"/>
      <c r="G3" s="108">
        <v>6.6128205128205098</v>
      </c>
      <c r="H3" s="108"/>
      <c r="I3" s="108">
        <v>6.5309999999999997</v>
      </c>
      <c r="J3" s="108"/>
      <c r="K3" s="108"/>
      <c r="L3" s="98">
        <v>6.6</v>
      </c>
      <c r="M3" s="109">
        <f t="shared" ref="M3:M20" si="0">AVERAGE(B3:K3)</f>
        <v>6.5752051282051269</v>
      </c>
      <c r="N3" s="109">
        <f t="shared" ref="N3:N17" si="1">MAX(B3:K3)-MIN(B3:K3)</f>
        <v>0.13700000000000045</v>
      </c>
      <c r="O3" s="89">
        <v>6.3</v>
      </c>
      <c r="P3" s="73">
        <v>6.9</v>
      </c>
      <c r="Q3" s="116">
        <f>M3/M3*100</f>
        <v>100</v>
      </c>
    </row>
    <row r="4" spans="1:18" ht="15.95" customHeight="1">
      <c r="A4" s="63">
        <v>3</v>
      </c>
      <c r="B4" s="108">
        <v>6.6259259259259231</v>
      </c>
      <c r="C4" s="108">
        <v>6.6195909090909106</v>
      </c>
      <c r="D4" s="108">
        <v>6.63</v>
      </c>
      <c r="E4" s="108">
        <v>6.51</v>
      </c>
      <c r="F4" s="108">
        <v>6.6072413793103442</v>
      </c>
      <c r="G4" s="108">
        <v>6.5346153846153836</v>
      </c>
      <c r="H4" s="108">
        <v>6.63</v>
      </c>
      <c r="I4" s="108">
        <v>6.4939999999999998</v>
      </c>
      <c r="J4" s="108">
        <v>6.54</v>
      </c>
      <c r="K4" s="108">
        <v>6.6374999999999966</v>
      </c>
      <c r="L4" s="98">
        <v>6.6</v>
      </c>
      <c r="M4" s="109">
        <f t="shared" si="0"/>
        <v>6.5828873598942561</v>
      </c>
      <c r="N4" s="109">
        <f t="shared" si="1"/>
        <v>0.14349999999999685</v>
      </c>
      <c r="O4" s="89">
        <v>6.3</v>
      </c>
      <c r="P4" s="73">
        <v>6.9</v>
      </c>
      <c r="Q4" s="116">
        <f>M4/M$3*100</f>
        <v>100.1168363806047</v>
      </c>
    </row>
    <row r="5" spans="1:18" ht="15.95" customHeight="1">
      <c r="A5" s="63">
        <v>4</v>
      </c>
      <c r="B5" s="108">
        <v>6.596296296296293</v>
      </c>
      <c r="C5" s="108">
        <v>6.6278500000000005</v>
      </c>
      <c r="D5" s="108">
        <v>6.67</v>
      </c>
      <c r="E5" s="108">
        <v>6.5</v>
      </c>
      <c r="F5" s="108">
        <v>6.6242187499999998</v>
      </c>
      <c r="G5" s="108">
        <v>6.58205128205128</v>
      </c>
      <c r="H5" s="108">
        <v>6.67</v>
      </c>
      <c r="I5" s="108">
        <v>6.5259999999999998</v>
      </c>
      <c r="J5" s="108">
        <v>6.53</v>
      </c>
      <c r="K5" s="108">
        <v>6.7090909090909099</v>
      </c>
      <c r="L5" s="98">
        <v>6.6</v>
      </c>
      <c r="M5" s="109">
        <f t="shared" si="0"/>
        <v>6.6035507237438482</v>
      </c>
      <c r="N5" s="109">
        <f t="shared" si="1"/>
        <v>0.20909090909090988</v>
      </c>
      <c r="O5" s="89">
        <v>6.3</v>
      </c>
      <c r="P5" s="73">
        <v>6.9</v>
      </c>
      <c r="Q5" s="116">
        <f t="shared" ref="Q5:Q17" si="2">M5/M$3*100</f>
        <v>100.43109826972743</v>
      </c>
    </row>
    <row r="6" spans="1:18" ht="15.95" customHeight="1">
      <c r="A6" s="63">
        <v>5</v>
      </c>
      <c r="B6" s="108">
        <v>6.5888888888888868</v>
      </c>
      <c r="C6" s="108">
        <v>6.6489444444444432</v>
      </c>
      <c r="D6" s="108">
        <v>6.6790000000000003</v>
      </c>
      <c r="E6" s="108">
        <v>6.49</v>
      </c>
      <c r="F6" s="108">
        <v>6.6225423728813526</v>
      </c>
      <c r="G6" s="108">
        <v>6.6055555555555525</v>
      </c>
      <c r="H6" s="108">
        <v>6.67</v>
      </c>
      <c r="I6" s="108">
        <v>6.4989999999999997</v>
      </c>
      <c r="J6" s="108">
        <v>6.54</v>
      </c>
      <c r="K6" s="108">
        <v>6.705000000000001</v>
      </c>
      <c r="L6" s="98">
        <v>6.6</v>
      </c>
      <c r="M6" s="109">
        <f t="shared" si="0"/>
        <v>6.604893126177025</v>
      </c>
      <c r="N6" s="109">
        <f t="shared" si="1"/>
        <v>0.21500000000000075</v>
      </c>
      <c r="O6" s="89">
        <v>6.3</v>
      </c>
      <c r="P6" s="73">
        <v>6.9</v>
      </c>
      <c r="Q6" s="116">
        <f t="shared" si="2"/>
        <v>100.45151439982531</v>
      </c>
    </row>
    <row r="7" spans="1:18" ht="15.95" customHeight="1">
      <c r="A7" s="63">
        <v>6</v>
      </c>
      <c r="B7" s="108">
        <v>6.5481481481481465</v>
      </c>
      <c r="C7" s="108">
        <v>6.6840454545454548</v>
      </c>
      <c r="D7" s="108">
        <v>6.6660000000000004</v>
      </c>
      <c r="E7" s="108">
        <v>6.51</v>
      </c>
      <c r="F7" s="108">
        <v>6.6066666666666647</v>
      </c>
      <c r="G7" s="108">
        <v>6.6515151515151469</v>
      </c>
      <c r="H7" s="108">
        <v>6.58</v>
      </c>
      <c r="I7" s="108">
        <v>6.4189999999999996</v>
      </c>
      <c r="J7" s="109">
        <v>6.54</v>
      </c>
      <c r="K7" s="108">
        <v>6.6999999999999993</v>
      </c>
      <c r="L7" s="98">
        <v>6.6</v>
      </c>
      <c r="M7" s="109">
        <f t="shared" si="0"/>
        <v>6.5905375420875405</v>
      </c>
      <c r="N7" s="109">
        <f t="shared" si="1"/>
        <v>0.28099999999999969</v>
      </c>
      <c r="O7" s="89">
        <v>6.3</v>
      </c>
      <c r="P7" s="73">
        <v>6.9</v>
      </c>
      <c r="Q7" s="116">
        <f t="shared" si="2"/>
        <v>100.2331853316126</v>
      </c>
    </row>
    <row r="8" spans="1:18" ht="15.95" customHeight="1">
      <c r="A8" s="63">
        <v>7</v>
      </c>
      <c r="B8" s="108">
        <v>6.5812499999999972</v>
      </c>
      <c r="C8" s="108">
        <v>6.6633499999999994</v>
      </c>
      <c r="D8" s="108">
        <v>6.66</v>
      </c>
      <c r="E8" s="108">
        <v>6.53</v>
      </c>
      <c r="F8" s="108">
        <v>6.6106557380000002</v>
      </c>
      <c r="G8" s="108">
        <v>6.6666666666666652</v>
      </c>
      <c r="H8" s="108">
        <v>6.58</v>
      </c>
      <c r="I8" s="108">
        <v>6.3780000000000001</v>
      </c>
      <c r="J8" s="109">
        <v>6.53</v>
      </c>
      <c r="K8" s="108">
        <v>6.7058823529411775</v>
      </c>
      <c r="L8" s="98">
        <v>6.6</v>
      </c>
      <c r="M8" s="109">
        <f t="shared" si="0"/>
        <v>6.5905804757607838</v>
      </c>
      <c r="N8" s="109">
        <f t="shared" si="1"/>
        <v>0.3278823529411774</v>
      </c>
      <c r="O8" s="89">
        <v>6.3</v>
      </c>
      <c r="P8" s="73">
        <v>6.9</v>
      </c>
      <c r="Q8" s="116">
        <f t="shared" si="2"/>
        <v>100.23383829486478</v>
      </c>
    </row>
    <row r="9" spans="1:18" ht="15.95" customHeight="1">
      <c r="A9" s="63">
        <v>8</v>
      </c>
      <c r="B9" s="108">
        <v>6.596874999999998</v>
      </c>
      <c r="C9" s="108">
        <v>6.6497727272727269</v>
      </c>
      <c r="D9" s="108">
        <v>6.6550000000000002</v>
      </c>
      <c r="E9" s="108">
        <v>6.52</v>
      </c>
      <c r="F9" s="108">
        <v>6.6015384615384605</v>
      </c>
      <c r="G9" s="108">
        <v>6.6412280701754387</v>
      </c>
      <c r="H9" s="108">
        <v>6.59</v>
      </c>
      <c r="I9" s="108">
        <v>6.3810000000000002</v>
      </c>
      <c r="J9" s="108">
        <v>6.58</v>
      </c>
      <c r="K9" s="108">
        <v>6.713636363636363</v>
      </c>
      <c r="L9" s="98">
        <v>6.6</v>
      </c>
      <c r="M9" s="109">
        <f t="shared" si="0"/>
        <v>6.5929050622622984</v>
      </c>
      <c r="N9" s="109">
        <f t="shared" si="1"/>
        <v>0.33263636363636273</v>
      </c>
      <c r="O9" s="89">
        <v>6.3</v>
      </c>
      <c r="P9" s="73">
        <v>6.9</v>
      </c>
      <c r="Q9" s="116">
        <f t="shared" si="2"/>
        <v>100.26919211966856</v>
      </c>
    </row>
    <row r="10" spans="1:18" ht="15.95" customHeight="1">
      <c r="A10" s="63">
        <v>9</v>
      </c>
      <c r="B10" s="108">
        <v>6.6281249999999963</v>
      </c>
      <c r="C10" s="108">
        <v>6.6485789473684225</v>
      </c>
      <c r="D10" s="108">
        <v>6.6580000000000004</v>
      </c>
      <c r="E10" s="108">
        <v>6.53</v>
      </c>
      <c r="F10" s="108">
        <v>6.5676190476190497</v>
      </c>
      <c r="G10" s="108">
        <v>6.5712121212121195</v>
      </c>
      <c r="H10" s="108">
        <v>6.58</v>
      </c>
      <c r="I10" s="108">
        <v>6.3890000000000002</v>
      </c>
      <c r="J10" s="108">
        <v>6.45</v>
      </c>
      <c r="K10" s="108">
        <v>6.709090909090909</v>
      </c>
      <c r="L10" s="98">
        <v>6.6</v>
      </c>
      <c r="M10" s="109">
        <f t="shared" si="0"/>
        <v>6.5731626025290497</v>
      </c>
      <c r="N10" s="109">
        <f t="shared" si="1"/>
        <v>0.32009090909090876</v>
      </c>
      <c r="O10" s="89">
        <v>6.3</v>
      </c>
      <c r="P10" s="73">
        <v>6.9</v>
      </c>
      <c r="Q10" s="116">
        <f t="shared" si="2"/>
        <v>99.968935939849004</v>
      </c>
    </row>
    <row r="11" spans="1:18" ht="15.95" customHeight="1">
      <c r="A11" s="63">
        <v>10</v>
      </c>
      <c r="B11" s="108">
        <v>6.5812499999999972</v>
      </c>
      <c r="C11" s="108">
        <v>6.6348500000000001</v>
      </c>
      <c r="D11" s="108">
        <v>6.6449999999999996</v>
      </c>
      <c r="E11" s="108">
        <v>6.48</v>
      </c>
      <c r="F11" s="108">
        <v>6.5573333333333341</v>
      </c>
      <c r="G11" s="108">
        <v>6.5674603174603154</v>
      </c>
      <c r="H11" s="108">
        <v>6.54</v>
      </c>
      <c r="I11" s="108">
        <v>6.4950000000000001</v>
      </c>
      <c r="J11" s="108">
        <v>6.5</v>
      </c>
      <c r="K11" s="108">
        <v>6.7000000000000011</v>
      </c>
      <c r="L11" s="98">
        <v>6.6</v>
      </c>
      <c r="M11" s="109">
        <f t="shared" si="0"/>
        <v>6.5700893650793644</v>
      </c>
      <c r="N11" s="109">
        <f t="shared" si="1"/>
        <v>0.22000000000000064</v>
      </c>
      <c r="O11" s="89">
        <v>6.3</v>
      </c>
      <c r="P11" s="73">
        <v>6.9</v>
      </c>
      <c r="Q11" s="116">
        <f t="shared" si="2"/>
        <v>99.922196144059171</v>
      </c>
    </row>
    <row r="12" spans="1:18" ht="15.95" customHeight="1">
      <c r="A12" s="63">
        <v>11</v>
      </c>
      <c r="B12" s="108">
        <v>6.5906249999999966</v>
      </c>
      <c r="C12" s="108">
        <v>6.6234500000000001</v>
      </c>
      <c r="D12" s="108">
        <v>6.6449999999999996</v>
      </c>
      <c r="E12" s="108">
        <v>6.47</v>
      </c>
      <c r="F12" s="108">
        <v>6.5765000000000002</v>
      </c>
      <c r="G12" s="108">
        <v>6.5739130434782593</v>
      </c>
      <c r="H12" s="108">
        <v>6.55</v>
      </c>
      <c r="I12" s="108">
        <v>6.46</v>
      </c>
      <c r="J12" s="109">
        <v>6.45</v>
      </c>
      <c r="K12" s="108">
        <v>6.7150000000000007</v>
      </c>
      <c r="L12" s="98">
        <v>6.6</v>
      </c>
      <c r="M12" s="109">
        <f t="shared" si="0"/>
        <v>6.5654488043478256</v>
      </c>
      <c r="N12" s="109">
        <f t="shared" si="1"/>
        <v>0.26500000000000057</v>
      </c>
      <c r="O12" s="89">
        <v>6.3</v>
      </c>
      <c r="P12" s="73">
        <v>6.9</v>
      </c>
      <c r="Q12" s="116">
        <f t="shared" si="2"/>
        <v>99.851619475482963</v>
      </c>
    </row>
    <row r="13" spans="1:18" ht="15.95" customHeight="1">
      <c r="A13" s="63">
        <v>12</v>
      </c>
      <c r="B13" s="108">
        <v>6.6281249999999972</v>
      </c>
      <c r="C13" s="108">
        <v>6.6119523809523812</v>
      </c>
      <c r="D13" s="108">
        <v>6.6219999999999999</v>
      </c>
      <c r="E13" s="108">
        <v>6.5</v>
      </c>
      <c r="F13" s="108">
        <v>6.5873684210526333</v>
      </c>
      <c r="G13" s="108">
        <v>6.592424242424241</v>
      </c>
      <c r="H13" s="108">
        <v>6.54</v>
      </c>
      <c r="I13" s="108">
        <v>6.5179999999999998</v>
      </c>
      <c r="J13" s="109">
        <v>6.5</v>
      </c>
      <c r="K13" s="108">
        <v>6.7250000000000014</v>
      </c>
      <c r="L13" s="98">
        <v>6.6</v>
      </c>
      <c r="M13" s="109">
        <f t="shared" si="0"/>
        <v>6.5824870044429247</v>
      </c>
      <c r="N13" s="109">
        <f t="shared" si="1"/>
        <v>0.22500000000000142</v>
      </c>
      <c r="O13" s="89">
        <v>6.3</v>
      </c>
      <c r="P13" s="73">
        <v>6.9</v>
      </c>
      <c r="Q13" s="116">
        <f t="shared" si="2"/>
        <v>100.11074751427238</v>
      </c>
    </row>
    <row r="14" spans="1:18" ht="15.95" customHeight="1">
      <c r="A14" s="63">
        <v>1</v>
      </c>
      <c r="B14" s="108">
        <v>6.6281249999999963</v>
      </c>
      <c r="C14" s="108">
        <v>6.600200000000001</v>
      </c>
      <c r="D14" s="108">
        <v>6.6109999999999998</v>
      </c>
      <c r="E14" s="108">
        <v>6.48</v>
      </c>
      <c r="F14" s="108">
        <v>6.6020689655172413</v>
      </c>
      <c r="G14" s="108">
        <v>6.583333333333333</v>
      </c>
      <c r="H14" s="108">
        <v>6.53</v>
      </c>
      <c r="I14" s="108">
        <v>6.4219999999999997</v>
      </c>
      <c r="J14" s="108">
        <v>6.51</v>
      </c>
      <c r="K14" s="108">
        <v>6.6533333333333324</v>
      </c>
      <c r="L14" s="98">
        <v>6.6</v>
      </c>
      <c r="M14" s="109">
        <f t="shared" si="0"/>
        <v>6.5620060632183908</v>
      </c>
      <c r="N14" s="109">
        <f t="shared" si="1"/>
        <v>0.23133333333333272</v>
      </c>
      <c r="O14" s="89">
        <v>6.3</v>
      </c>
      <c r="P14" s="73">
        <v>6.9</v>
      </c>
      <c r="Q14" s="116">
        <f t="shared" si="2"/>
        <v>99.79926002718733</v>
      </c>
    </row>
    <row r="15" spans="1:18" ht="15.95" customHeight="1">
      <c r="A15" s="63">
        <v>2</v>
      </c>
      <c r="B15" s="108">
        <v>6.6096774193548349</v>
      </c>
      <c r="C15" s="108">
        <v>6.6252499999999994</v>
      </c>
      <c r="D15" s="108">
        <v>6.6289999999999996</v>
      </c>
      <c r="E15" s="108">
        <v>6.49</v>
      </c>
      <c r="F15" s="108">
        <v>6.5796666666666672</v>
      </c>
      <c r="G15" s="108">
        <v>6.5821428571428546</v>
      </c>
      <c r="H15" s="108">
        <v>6.55</v>
      </c>
      <c r="I15" s="108">
        <v>6.444</v>
      </c>
      <c r="J15" s="108">
        <v>6.6</v>
      </c>
      <c r="K15" s="108">
        <v>6.6684210526315795</v>
      </c>
      <c r="L15" s="98">
        <v>6.6</v>
      </c>
      <c r="M15" s="109">
        <f t="shared" si="0"/>
        <v>6.5778157995795938</v>
      </c>
      <c r="N15" s="109">
        <f t="shared" si="1"/>
        <v>0.22442105263157952</v>
      </c>
      <c r="O15" s="89">
        <v>6.3</v>
      </c>
      <c r="P15" s="73">
        <v>6.9</v>
      </c>
      <c r="Q15" s="116">
        <f t="shared" si="2"/>
        <v>100.03970478979079</v>
      </c>
      <c r="R15" s="12"/>
    </row>
    <row r="16" spans="1:18" ht="15.95" customHeight="1">
      <c r="A16" s="63">
        <v>3</v>
      </c>
      <c r="B16" s="108">
        <v>6.5781249999999973</v>
      </c>
      <c r="C16" s="108">
        <v>6.6241818181818193</v>
      </c>
      <c r="D16" s="108">
        <v>6.6269999999999998</v>
      </c>
      <c r="E16" s="108">
        <v>6.5</v>
      </c>
      <c r="F16" s="108">
        <v>6.5926865671641783</v>
      </c>
      <c r="G16" s="108">
        <v>6.5666666666666647</v>
      </c>
      <c r="H16" s="108">
        <v>6.56</v>
      </c>
      <c r="I16" s="108">
        <v>6.4669999999999996</v>
      </c>
      <c r="J16" s="108">
        <v>6.54</v>
      </c>
      <c r="K16" s="108">
        <v>6.6722222222222225</v>
      </c>
      <c r="L16" s="98">
        <v>6.6</v>
      </c>
      <c r="M16" s="109">
        <f t="shared" si="0"/>
        <v>6.5727882274234872</v>
      </c>
      <c r="N16" s="109">
        <f t="shared" si="1"/>
        <v>0.20522222222222286</v>
      </c>
      <c r="O16" s="89">
        <v>6.3</v>
      </c>
      <c r="P16" s="73">
        <v>6.9</v>
      </c>
      <c r="Q16" s="116">
        <f t="shared" si="2"/>
        <v>99.963242199528153</v>
      </c>
      <c r="R16" s="12"/>
    </row>
    <row r="17" spans="1:18" ht="15.95" customHeight="1">
      <c r="A17" s="63">
        <v>4</v>
      </c>
      <c r="B17" s="108">
        <v>6.5281249999999984</v>
      </c>
      <c r="C17" s="108">
        <v>6.6366500000000004</v>
      </c>
      <c r="D17" s="189"/>
      <c r="E17" s="108">
        <v>6.5</v>
      </c>
      <c r="F17" s="108">
        <v>6.6272413793103464</v>
      </c>
      <c r="G17" s="108">
        <v>6.5681159420289843</v>
      </c>
      <c r="H17" s="108">
        <v>6.52</v>
      </c>
      <c r="I17" s="108">
        <v>6.444</v>
      </c>
      <c r="J17" s="108">
        <v>6.48</v>
      </c>
      <c r="K17" s="189"/>
      <c r="L17" s="98">
        <v>6.6</v>
      </c>
      <c r="M17" s="109">
        <f t="shared" si="0"/>
        <v>6.5380165401674173</v>
      </c>
      <c r="N17" s="109">
        <f t="shared" si="1"/>
        <v>0.19265000000000043</v>
      </c>
      <c r="O17" s="89">
        <v>6.3</v>
      </c>
      <c r="P17" s="73">
        <v>6.9</v>
      </c>
      <c r="Q17" s="116">
        <f t="shared" si="2"/>
        <v>99.434411743624779</v>
      </c>
      <c r="R17" s="12"/>
    </row>
    <row r="18" spans="1:18" ht="15.95" customHeight="1">
      <c r="A18" s="63">
        <v>5</v>
      </c>
      <c r="B18" s="108">
        <v>6.5374999999999988</v>
      </c>
      <c r="C18" s="108">
        <v>6.6277500000000007</v>
      </c>
      <c r="D18" s="189"/>
      <c r="E18" s="108">
        <v>6.49</v>
      </c>
      <c r="F18" s="108">
        <v>6.6237288135593229</v>
      </c>
      <c r="G18" s="108">
        <v>6.6142857142857121</v>
      </c>
      <c r="H18" s="108">
        <v>6.5510000000000002</v>
      </c>
      <c r="I18" s="108">
        <v>6.4619999999999997</v>
      </c>
      <c r="J18" s="108">
        <v>6.53</v>
      </c>
      <c r="K18" s="189"/>
      <c r="L18" s="98">
        <v>6.6</v>
      </c>
      <c r="M18" s="109">
        <f t="shared" si="0"/>
        <v>6.55453306598063</v>
      </c>
      <c r="N18" s="109">
        <f>MAX(B18:K18)-MIN(B18:K18)</f>
        <v>0.16575000000000095</v>
      </c>
      <c r="O18" s="89">
        <v>6.3</v>
      </c>
      <c r="P18" s="73">
        <v>6.9</v>
      </c>
      <c r="Q18" s="116">
        <f>M18/M$3*100</f>
        <v>99.685605820329144</v>
      </c>
      <c r="R18" s="12"/>
    </row>
    <row r="19" spans="1:18" ht="15.95" customHeight="1">
      <c r="A19" s="65">
        <v>6</v>
      </c>
      <c r="B19" s="108">
        <v>6.5093749999999995</v>
      </c>
      <c r="C19" s="108">
        <v>6.6302272727272706</v>
      </c>
      <c r="D19" s="189"/>
      <c r="E19" s="108">
        <v>6.51</v>
      </c>
      <c r="F19" s="108">
        <v>6.6145614035087696</v>
      </c>
      <c r="G19" s="189"/>
      <c r="H19" s="108">
        <v>6.55</v>
      </c>
      <c r="I19" s="108">
        <v>6.4169999999999998</v>
      </c>
      <c r="J19" s="108">
        <v>6.6</v>
      </c>
      <c r="K19" s="189"/>
      <c r="L19" s="98">
        <v>6.6</v>
      </c>
      <c r="M19" s="109">
        <f t="shared" si="0"/>
        <v>6.547309096605149</v>
      </c>
      <c r="N19" s="109">
        <f>MAX(B19:K19)-MIN(B19:K19)</f>
        <v>0.21322727272727082</v>
      </c>
      <c r="O19" s="89">
        <v>6.3</v>
      </c>
      <c r="P19" s="73">
        <v>6.9</v>
      </c>
      <c r="Q19" s="116">
        <f>M19/M$3*100</f>
        <v>99.575738991315816</v>
      </c>
      <c r="R19" s="12"/>
    </row>
    <row r="20" spans="1:18" ht="15.95" customHeight="1">
      <c r="A20" s="65">
        <v>7</v>
      </c>
      <c r="B20" s="189"/>
      <c r="C20" s="108">
        <v>6.6607619047619053</v>
      </c>
      <c r="D20" s="189"/>
      <c r="E20" s="189"/>
      <c r="F20" s="189"/>
      <c r="G20" s="189"/>
      <c r="H20" s="108">
        <v>6.53</v>
      </c>
      <c r="I20" s="108">
        <v>6.4390000000000001</v>
      </c>
      <c r="J20" s="189"/>
      <c r="K20" s="189"/>
      <c r="L20" s="98">
        <v>6.6</v>
      </c>
      <c r="M20" s="109">
        <f t="shared" si="0"/>
        <v>6.5432539682539685</v>
      </c>
      <c r="N20" s="109">
        <f>MAX(B20:K20)-MIN(B20:K20)</f>
        <v>0.22176190476190527</v>
      </c>
      <c r="O20" s="89">
        <v>6.3</v>
      </c>
      <c r="P20" s="73">
        <v>6.9</v>
      </c>
      <c r="Q20" s="116">
        <f>M20/M$3*100</f>
        <v>99.514065959492271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20"/>
  <sheetViews>
    <sheetView zoomScale="80" workbookViewId="0">
      <selection activeCell="R29" sqref="R29"/>
    </sheetView>
  </sheetViews>
  <sheetFormatPr defaultRowHeight="13.5"/>
  <cols>
    <col min="1" max="1" width="3.75" customWidth="1"/>
    <col min="2" max="2" width="9.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375" customWidth="1"/>
    <col min="15" max="16" width="2.625" customWidth="1"/>
    <col min="17" max="17" width="10.125" customWidth="1"/>
  </cols>
  <sheetData>
    <row r="1" spans="1:20" ht="20.100000000000001" customHeight="1">
      <c r="F1" s="54" t="s">
        <v>16</v>
      </c>
    </row>
    <row r="2" spans="1:20" ht="16.5" customHeight="1">
      <c r="A2" s="92" t="s">
        <v>28</v>
      </c>
      <c r="B2" s="112" t="s">
        <v>29</v>
      </c>
      <c r="C2" s="112" t="s">
        <v>30</v>
      </c>
      <c r="D2" s="112" t="s">
        <v>83</v>
      </c>
      <c r="E2" s="112" t="s">
        <v>31</v>
      </c>
      <c r="F2" s="112" t="s">
        <v>32</v>
      </c>
      <c r="G2" s="112" t="s">
        <v>33</v>
      </c>
      <c r="H2" s="113" t="s">
        <v>34</v>
      </c>
      <c r="I2" s="112" t="s">
        <v>35</v>
      </c>
      <c r="J2" s="112" t="s">
        <v>150</v>
      </c>
      <c r="K2" s="105" t="s">
        <v>59</v>
      </c>
      <c r="L2" s="70" t="s">
        <v>1</v>
      </c>
      <c r="M2" s="114" t="s">
        <v>60</v>
      </c>
      <c r="N2" s="111" t="s">
        <v>36</v>
      </c>
      <c r="O2" s="93" t="s">
        <v>37</v>
      </c>
      <c r="P2" s="94" t="s">
        <v>38</v>
      </c>
      <c r="Q2" s="53" t="s">
        <v>157</v>
      </c>
      <c r="R2" s="115"/>
      <c r="S2" s="115"/>
      <c r="T2" s="115"/>
    </row>
    <row r="3" spans="1:20" ht="16.5" customHeight="1">
      <c r="A3" s="63">
        <v>2</v>
      </c>
      <c r="B3" s="107"/>
      <c r="C3" s="107"/>
      <c r="D3" s="107">
        <v>183.05</v>
      </c>
      <c r="E3" s="107">
        <v>183.43</v>
      </c>
      <c r="F3" s="107"/>
      <c r="G3" s="107">
        <v>183.75</v>
      </c>
      <c r="H3" s="107"/>
      <c r="I3" s="107">
        <v>184.69399999999999</v>
      </c>
      <c r="J3" s="107"/>
      <c r="K3" s="107"/>
      <c r="L3" s="104">
        <v>183</v>
      </c>
      <c r="M3" s="98">
        <f t="shared" ref="M3:M20" si="0">AVERAGE(B3:K3)</f>
        <v>183.73099999999999</v>
      </c>
      <c r="N3" s="98">
        <f t="shared" ref="N3:N17" si="1">MAX(B3:K3)-MIN(B3:K3)</f>
        <v>1.643999999999977</v>
      </c>
      <c r="O3" s="93">
        <v>178</v>
      </c>
      <c r="P3" s="94">
        <v>188</v>
      </c>
      <c r="Q3" s="116">
        <f>M3/M3*100</f>
        <v>100</v>
      </c>
    </row>
    <row r="4" spans="1:20" ht="15.95" customHeight="1">
      <c r="A4" s="63">
        <v>3</v>
      </c>
      <c r="B4" s="107">
        <v>184</v>
      </c>
      <c r="C4" s="107">
        <v>180.77954545454546</v>
      </c>
      <c r="D4" s="107">
        <v>183.07</v>
      </c>
      <c r="E4" s="107">
        <v>182.84</v>
      </c>
      <c r="F4" s="107">
        <v>181.02857142857144</v>
      </c>
      <c r="G4" s="107">
        <v>182.71153846153845</v>
      </c>
      <c r="H4" s="107">
        <v>182.8</v>
      </c>
      <c r="I4" s="107">
        <v>184.19300000000001</v>
      </c>
      <c r="J4" s="107">
        <v>182.92</v>
      </c>
      <c r="K4" s="107">
        <v>182</v>
      </c>
      <c r="L4" s="104">
        <v>183</v>
      </c>
      <c r="M4" s="98">
        <f t="shared" si="0"/>
        <v>182.63426553446556</v>
      </c>
      <c r="N4" s="98">
        <f t="shared" si="1"/>
        <v>3.413454545454556</v>
      </c>
      <c r="O4" s="93">
        <v>178</v>
      </c>
      <c r="P4" s="94">
        <v>188</v>
      </c>
      <c r="Q4" s="116">
        <f>M4/M$3*100</f>
        <v>99.403075983076107</v>
      </c>
    </row>
    <row r="5" spans="1:20" ht="15.95" customHeight="1">
      <c r="A5" s="63">
        <v>4</v>
      </c>
      <c r="B5" s="107">
        <v>183.96296296296296</v>
      </c>
      <c r="C5" s="107">
        <v>181.09550000000002</v>
      </c>
      <c r="D5" s="107">
        <v>183.2</v>
      </c>
      <c r="E5" s="107">
        <v>182.26</v>
      </c>
      <c r="F5" s="107">
        <v>181.35781249999997</v>
      </c>
      <c r="G5" s="107">
        <v>184.13461538461539</v>
      </c>
      <c r="H5" s="107">
        <v>184.3</v>
      </c>
      <c r="I5" s="107">
        <v>183.13800000000001</v>
      </c>
      <c r="J5" s="107">
        <v>182.36</v>
      </c>
      <c r="K5" s="107">
        <v>183.47368421052633</v>
      </c>
      <c r="L5" s="104">
        <v>183</v>
      </c>
      <c r="M5" s="98">
        <f t="shared" si="0"/>
        <v>182.92825750581045</v>
      </c>
      <c r="N5" s="98">
        <f t="shared" si="1"/>
        <v>3.2044999999999959</v>
      </c>
      <c r="O5" s="93">
        <v>178</v>
      </c>
      <c r="P5" s="94">
        <v>188</v>
      </c>
      <c r="Q5" s="116">
        <f t="shared" ref="Q5:Q20" si="2">M5/M$3*100</f>
        <v>99.563088159216704</v>
      </c>
    </row>
    <row r="6" spans="1:20" ht="15.95" customHeight="1">
      <c r="A6" s="63">
        <v>5</v>
      </c>
      <c r="B6" s="107">
        <v>183.5185185185185</v>
      </c>
      <c r="C6" s="107">
        <v>180.91388888888889</v>
      </c>
      <c r="D6" s="107">
        <v>183.47</v>
      </c>
      <c r="E6" s="107">
        <v>182.76</v>
      </c>
      <c r="F6" s="107">
        <v>181.63898305084746</v>
      </c>
      <c r="G6" s="107">
        <v>183.14583333333334</v>
      </c>
      <c r="H6" s="107">
        <v>185.5</v>
      </c>
      <c r="I6" s="107">
        <v>182.624</v>
      </c>
      <c r="J6" s="107">
        <v>182.78</v>
      </c>
      <c r="K6" s="107">
        <v>183.75</v>
      </c>
      <c r="L6" s="104">
        <v>183</v>
      </c>
      <c r="M6" s="98">
        <f t="shared" si="0"/>
        <v>183.01012237915882</v>
      </c>
      <c r="N6" s="98">
        <f t="shared" si="1"/>
        <v>4.5861111111111086</v>
      </c>
      <c r="O6" s="93">
        <v>178</v>
      </c>
      <c r="P6" s="94">
        <v>188</v>
      </c>
      <c r="Q6" s="116">
        <f t="shared" si="2"/>
        <v>99.607645078489099</v>
      </c>
    </row>
    <row r="7" spans="1:20" ht="15.95" customHeight="1">
      <c r="A7" s="63">
        <v>6</v>
      </c>
      <c r="B7" s="107">
        <v>183.85185185185185</v>
      </c>
      <c r="C7" s="107">
        <v>181.73681818181814</v>
      </c>
      <c r="D7" s="107">
        <v>183.27</v>
      </c>
      <c r="E7" s="107">
        <v>181.8</v>
      </c>
      <c r="F7" s="107">
        <v>181.74375000000001</v>
      </c>
      <c r="G7" s="107">
        <v>182.94090909090906</v>
      </c>
      <c r="H7" s="107">
        <v>184</v>
      </c>
      <c r="I7" s="107">
        <v>183.03399999999999</v>
      </c>
      <c r="J7" s="98">
        <v>182.7</v>
      </c>
      <c r="K7" s="107">
        <v>181.95</v>
      </c>
      <c r="L7" s="104">
        <v>183</v>
      </c>
      <c r="M7" s="98">
        <f t="shared" si="0"/>
        <v>182.70273291245789</v>
      </c>
      <c r="N7" s="98">
        <f t="shared" si="1"/>
        <v>2.263181818181863</v>
      </c>
      <c r="O7" s="93">
        <v>178</v>
      </c>
      <c r="P7" s="94">
        <v>188</v>
      </c>
      <c r="Q7" s="116">
        <f t="shared" si="2"/>
        <v>99.440340994420055</v>
      </c>
    </row>
    <row r="8" spans="1:20" ht="15.95" customHeight="1">
      <c r="A8" s="63">
        <v>7</v>
      </c>
      <c r="B8" s="107">
        <v>184.1875</v>
      </c>
      <c r="C8" s="107">
        <v>182.08750000000001</v>
      </c>
      <c r="D8" s="107">
        <v>183.57</v>
      </c>
      <c r="E8" s="107">
        <v>182.43</v>
      </c>
      <c r="F8" s="107">
        <v>181.98032789999999</v>
      </c>
      <c r="G8" s="107">
        <v>182.99102564102563</v>
      </c>
      <c r="H8" s="107">
        <v>183.6</v>
      </c>
      <c r="I8" s="107">
        <v>183.69800000000001</v>
      </c>
      <c r="J8" s="98">
        <v>181.62</v>
      </c>
      <c r="K8" s="107">
        <v>181.35714285714286</v>
      </c>
      <c r="L8" s="104">
        <v>183</v>
      </c>
      <c r="M8" s="98">
        <f t="shared" si="0"/>
        <v>182.75214963981688</v>
      </c>
      <c r="N8" s="98">
        <f t="shared" si="1"/>
        <v>2.8303571428571388</v>
      </c>
      <c r="O8" s="93">
        <v>178</v>
      </c>
      <c r="P8" s="94">
        <v>188</v>
      </c>
      <c r="Q8" s="116">
        <f t="shared" si="2"/>
        <v>99.467237232593789</v>
      </c>
    </row>
    <row r="9" spans="1:20" ht="15.95" customHeight="1">
      <c r="A9" s="63">
        <v>8</v>
      </c>
      <c r="B9" s="107">
        <v>183.625</v>
      </c>
      <c r="C9" s="107">
        <v>182.05863636363634</v>
      </c>
      <c r="D9" s="107">
        <v>183.77</v>
      </c>
      <c r="E9" s="107">
        <v>182.96</v>
      </c>
      <c r="F9" s="107">
        <v>181.91846153846163</v>
      </c>
      <c r="G9" s="107">
        <v>182.19736842105266</v>
      </c>
      <c r="H9" s="107">
        <v>183.2</v>
      </c>
      <c r="I9" s="107">
        <v>183.893</v>
      </c>
      <c r="J9" s="107">
        <v>181.2</v>
      </c>
      <c r="K9" s="107">
        <v>187</v>
      </c>
      <c r="L9" s="104">
        <v>183</v>
      </c>
      <c r="M9" s="98">
        <f t="shared" si="0"/>
        <v>183.18224663231507</v>
      </c>
      <c r="N9" s="98">
        <f t="shared" si="1"/>
        <v>5.8000000000000114</v>
      </c>
      <c r="O9" s="93">
        <v>178</v>
      </c>
      <c r="P9" s="94">
        <v>188</v>
      </c>
      <c r="Q9" s="116">
        <f t="shared" si="2"/>
        <v>99.701327828355076</v>
      </c>
    </row>
    <row r="10" spans="1:20" ht="15.95" customHeight="1">
      <c r="A10" s="63">
        <v>9</v>
      </c>
      <c r="B10" s="107">
        <v>183.40625</v>
      </c>
      <c r="C10" s="107">
        <v>182.68</v>
      </c>
      <c r="D10" s="107">
        <v>183.6</v>
      </c>
      <c r="E10" s="107">
        <v>183.02</v>
      </c>
      <c r="F10" s="107">
        <v>181.27213114754102</v>
      </c>
      <c r="G10" s="107">
        <v>182.97727272727272</v>
      </c>
      <c r="H10" s="107">
        <v>182.9</v>
      </c>
      <c r="I10" s="107">
        <v>182.56</v>
      </c>
      <c r="J10" s="107">
        <v>179.96</v>
      </c>
      <c r="K10" s="107">
        <v>184.90909090909091</v>
      </c>
      <c r="L10" s="104">
        <v>183</v>
      </c>
      <c r="M10" s="98">
        <f t="shared" si="0"/>
        <v>182.72847447839047</v>
      </c>
      <c r="N10" s="98">
        <f t="shared" si="1"/>
        <v>4.9490909090908985</v>
      </c>
      <c r="O10" s="93">
        <v>178</v>
      </c>
      <c r="P10" s="94">
        <v>188</v>
      </c>
      <c r="Q10" s="116">
        <f t="shared" si="2"/>
        <v>99.454351458594616</v>
      </c>
    </row>
    <row r="11" spans="1:20" ht="15.95" customHeight="1">
      <c r="A11" s="63">
        <v>10</v>
      </c>
      <c r="B11" s="107">
        <v>183.5625</v>
      </c>
      <c r="C11" s="107">
        <v>182.93699999999995</v>
      </c>
      <c r="D11" s="107">
        <v>184.34</v>
      </c>
      <c r="E11" s="107">
        <v>182.98</v>
      </c>
      <c r="F11" s="107">
        <v>180.91</v>
      </c>
      <c r="G11" s="107">
        <v>183.50396825396825</v>
      </c>
      <c r="H11" s="107">
        <v>183.4</v>
      </c>
      <c r="I11" s="107">
        <v>184.339</v>
      </c>
      <c r="J11" s="107">
        <v>179.82</v>
      </c>
      <c r="K11" s="107">
        <v>184.2</v>
      </c>
      <c r="L11" s="104">
        <v>183</v>
      </c>
      <c r="M11" s="98">
        <f t="shared" si="0"/>
        <v>182.99924682539682</v>
      </c>
      <c r="N11" s="98">
        <f t="shared" si="1"/>
        <v>4.5200000000000102</v>
      </c>
      <c r="O11" s="93">
        <v>178</v>
      </c>
      <c r="P11" s="94">
        <v>188</v>
      </c>
      <c r="Q11" s="116">
        <f t="shared" si="2"/>
        <v>99.601725797713414</v>
      </c>
    </row>
    <row r="12" spans="1:20" ht="15.95" customHeight="1">
      <c r="A12" s="63">
        <v>11</v>
      </c>
      <c r="B12" s="107">
        <v>183.8125</v>
      </c>
      <c r="C12" s="107">
        <v>183.74849999999998</v>
      </c>
      <c r="D12" s="107">
        <v>183.97</v>
      </c>
      <c r="E12" s="107">
        <v>182.81</v>
      </c>
      <c r="F12" s="107">
        <v>181.33500000000001</v>
      </c>
      <c r="G12" s="107">
        <v>184.04710144927535</v>
      </c>
      <c r="H12" s="107">
        <v>183.1</v>
      </c>
      <c r="I12" s="107">
        <v>182.96100000000001</v>
      </c>
      <c r="J12" s="98">
        <v>182.37</v>
      </c>
      <c r="K12" s="107">
        <v>184.42105263157896</v>
      </c>
      <c r="L12" s="104">
        <v>183</v>
      </c>
      <c r="M12" s="98">
        <f t="shared" si="0"/>
        <v>183.2575154080854</v>
      </c>
      <c r="N12" s="98">
        <f t="shared" si="1"/>
        <v>3.0860526315789514</v>
      </c>
      <c r="O12" s="93">
        <v>178</v>
      </c>
      <c r="P12" s="94">
        <v>188</v>
      </c>
      <c r="Q12" s="116">
        <f t="shared" si="2"/>
        <v>99.742294663440248</v>
      </c>
    </row>
    <row r="13" spans="1:20" ht="15.95" customHeight="1">
      <c r="A13" s="63">
        <v>12</v>
      </c>
      <c r="B13" s="107">
        <v>184.3125</v>
      </c>
      <c r="C13" s="107">
        <v>182.77161904761905</v>
      </c>
      <c r="D13" s="107">
        <v>184.43</v>
      </c>
      <c r="E13" s="107">
        <v>183.75</v>
      </c>
      <c r="F13" s="107">
        <v>181.20701754385965</v>
      </c>
      <c r="G13" s="107">
        <v>182.56666666666666</v>
      </c>
      <c r="H13" s="107">
        <v>182.8</v>
      </c>
      <c r="I13" s="107">
        <v>182.846</v>
      </c>
      <c r="J13" s="98">
        <v>181.67</v>
      </c>
      <c r="K13" s="107">
        <v>183.35714285714286</v>
      </c>
      <c r="L13" s="104">
        <v>183</v>
      </c>
      <c r="M13" s="98">
        <f t="shared" si="0"/>
        <v>182.97109461152883</v>
      </c>
      <c r="N13" s="98">
        <f t="shared" si="1"/>
        <v>3.2229824561403575</v>
      </c>
      <c r="O13" s="93">
        <v>178</v>
      </c>
      <c r="P13" s="94">
        <v>188</v>
      </c>
      <c r="Q13" s="116">
        <f t="shared" si="2"/>
        <v>99.586403280627025</v>
      </c>
    </row>
    <row r="14" spans="1:20" ht="15.95" customHeight="1">
      <c r="A14" s="63">
        <v>1</v>
      </c>
      <c r="B14" s="107">
        <v>184.875</v>
      </c>
      <c r="C14" s="107">
        <v>181.76414999999997</v>
      </c>
      <c r="D14" s="107">
        <v>184</v>
      </c>
      <c r="E14" s="107">
        <v>184.36</v>
      </c>
      <c r="F14" s="107">
        <v>181.57586206896551</v>
      </c>
      <c r="G14" s="107">
        <v>183.79444444444445</v>
      </c>
      <c r="H14" s="107">
        <v>182.8</v>
      </c>
      <c r="I14" s="107">
        <v>182.84899999999999</v>
      </c>
      <c r="J14" s="107">
        <v>183.17</v>
      </c>
      <c r="K14" s="107">
        <v>181.44444444444446</v>
      </c>
      <c r="L14" s="104">
        <v>183</v>
      </c>
      <c r="M14" s="98">
        <f t="shared" si="0"/>
        <v>183.06329009578545</v>
      </c>
      <c r="N14" s="98">
        <f t="shared" si="1"/>
        <v>3.4305555555555429</v>
      </c>
      <c r="O14" s="93">
        <v>178</v>
      </c>
      <c r="P14" s="94">
        <v>188</v>
      </c>
      <c r="Q14" s="116">
        <f t="shared" si="2"/>
        <v>99.63658288246701</v>
      </c>
    </row>
    <row r="15" spans="1:20" ht="15.95" customHeight="1">
      <c r="A15" s="63">
        <v>2</v>
      </c>
      <c r="B15" s="107">
        <v>184.625</v>
      </c>
      <c r="C15" s="107">
        <v>183.78</v>
      </c>
      <c r="D15" s="107">
        <v>183.51</v>
      </c>
      <c r="E15" s="107">
        <v>183.14</v>
      </c>
      <c r="F15" s="107">
        <v>181.3796610169492</v>
      </c>
      <c r="G15" s="107">
        <v>183.73214285714286</v>
      </c>
      <c r="H15" s="107">
        <v>183.3</v>
      </c>
      <c r="I15" s="107">
        <v>182.67400000000001</v>
      </c>
      <c r="J15" s="107">
        <v>183.15</v>
      </c>
      <c r="K15" s="107">
        <v>185.10526315789474</v>
      </c>
      <c r="L15" s="104">
        <v>183</v>
      </c>
      <c r="M15" s="98">
        <f t="shared" si="0"/>
        <v>183.43960670319868</v>
      </c>
      <c r="N15" s="98">
        <f t="shared" si="1"/>
        <v>3.72560214094554</v>
      </c>
      <c r="O15" s="93">
        <v>178</v>
      </c>
      <c r="P15" s="94">
        <v>188</v>
      </c>
      <c r="Q15" s="116">
        <f t="shared" si="2"/>
        <v>99.841402214758901</v>
      </c>
      <c r="R15" s="12"/>
    </row>
    <row r="16" spans="1:20" ht="15.95" customHeight="1">
      <c r="A16" s="63">
        <v>3</v>
      </c>
      <c r="B16" s="107">
        <v>183.8125</v>
      </c>
      <c r="C16" s="107">
        <v>183.41286363636365</v>
      </c>
      <c r="D16" s="107">
        <v>183.73</v>
      </c>
      <c r="E16" s="107">
        <v>182.6</v>
      </c>
      <c r="F16" s="107">
        <v>181.11093750000001</v>
      </c>
      <c r="G16" s="107">
        <v>182.10714285714286</v>
      </c>
      <c r="H16" s="107">
        <v>182.9</v>
      </c>
      <c r="I16" s="107">
        <v>181.922</v>
      </c>
      <c r="J16" s="107">
        <v>180.37</v>
      </c>
      <c r="K16" s="107">
        <v>186</v>
      </c>
      <c r="L16" s="104">
        <v>183</v>
      </c>
      <c r="M16" s="98">
        <f t="shared" si="0"/>
        <v>182.79654439935067</v>
      </c>
      <c r="N16" s="98">
        <f t="shared" si="1"/>
        <v>5.6299999999999955</v>
      </c>
      <c r="O16" s="93">
        <v>178</v>
      </c>
      <c r="P16" s="94">
        <v>188</v>
      </c>
      <c r="Q16" s="116">
        <f t="shared" si="2"/>
        <v>99.491400144423466</v>
      </c>
      <c r="R16" s="12"/>
    </row>
    <row r="17" spans="1:18" ht="15.95" customHeight="1">
      <c r="A17" s="63">
        <v>4</v>
      </c>
      <c r="B17" s="107">
        <v>183.1875</v>
      </c>
      <c r="C17" s="107">
        <v>183.7775</v>
      </c>
      <c r="D17" s="188"/>
      <c r="E17" s="107">
        <v>183.37</v>
      </c>
      <c r="F17" s="107">
        <v>181.67627118644066</v>
      </c>
      <c r="G17" s="107">
        <v>181.26449275362319</v>
      </c>
      <c r="H17" s="107">
        <v>185.1</v>
      </c>
      <c r="I17" s="107">
        <v>183.071</v>
      </c>
      <c r="J17" s="107">
        <v>180.06</v>
      </c>
      <c r="K17" s="188"/>
      <c r="L17" s="104">
        <v>183</v>
      </c>
      <c r="M17" s="98">
        <f t="shared" si="0"/>
        <v>182.68834549250795</v>
      </c>
      <c r="N17" s="98">
        <f t="shared" si="1"/>
        <v>5.039999999999992</v>
      </c>
      <c r="O17" s="93">
        <v>178</v>
      </c>
      <c r="P17" s="94">
        <v>188</v>
      </c>
      <c r="Q17" s="116">
        <f t="shared" si="2"/>
        <v>99.432510296307072</v>
      </c>
      <c r="R17" s="12"/>
    </row>
    <row r="18" spans="1:18" ht="15.95" customHeight="1">
      <c r="A18" s="63">
        <v>5</v>
      </c>
      <c r="B18" s="107">
        <v>183.21875</v>
      </c>
      <c r="C18" s="107">
        <v>182.89250000000001</v>
      </c>
      <c r="D18" s="188"/>
      <c r="E18" s="107">
        <v>183.05</v>
      </c>
      <c r="F18" s="107">
        <v>181.75084745762709</v>
      </c>
      <c r="G18" s="107">
        <v>183.3095238095238</v>
      </c>
      <c r="H18" s="107">
        <v>187.3</v>
      </c>
      <c r="I18" s="107">
        <v>183.61600000000001</v>
      </c>
      <c r="J18" s="107">
        <v>181.14</v>
      </c>
      <c r="K18" s="188"/>
      <c r="L18" s="104">
        <v>183</v>
      </c>
      <c r="M18" s="98">
        <f t="shared" si="0"/>
        <v>183.28470265839388</v>
      </c>
      <c r="N18" s="98">
        <f>MAX(B18:K18)-MIN(B18:K18)</f>
        <v>6.160000000000025</v>
      </c>
      <c r="O18" s="93">
        <v>178</v>
      </c>
      <c r="P18" s="94">
        <v>188</v>
      </c>
      <c r="Q18" s="116">
        <f t="shared" si="2"/>
        <v>99.7570919759833</v>
      </c>
      <c r="R18" s="12"/>
    </row>
    <row r="19" spans="1:18" ht="15.95" customHeight="1">
      <c r="A19" s="65">
        <v>6</v>
      </c>
      <c r="B19" s="107">
        <v>182.71875</v>
      </c>
      <c r="C19" s="107">
        <v>181.59545454545454</v>
      </c>
      <c r="D19" s="188"/>
      <c r="E19" s="107">
        <v>182.19</v>
      </c>
      <c r="F19" s="107">
        <v>181.30701754385967</v>
      </c>
      <c r="G19" s="188"/>
      <c r="H19" s="107">
        <v>186.1</v>
      </c>
      <c r="I19" s="107">
        <v>184.05600000000001</v>
      </c>
      <c r="J19" s="107">
        <v>182.69</v>
      </c>
      <c r="K19" s="188"/>
      <c r="L19" s="104">
        <v>183</v>
      </c>
      <c r="M19" s="98">
        <f t="shared" si="0"/>
        <v>182.95103172704489</v>
      </c>
      <c r="N19" s="98">
        <f>MAX(B19:K19)-MIN(B19:K19)</f>
        <v>4.7929824561403223</v>
      </c>
      <c r="O19" s="93">
        <v>178</v>
      </c>
      <c r="P19" s="94">
        <v>188</v>
      </c>
      <c r="Q19" s="116">
        <f t="shared" si="2"/>
        <v>99.575483574924689</v>
      </c>
      <c r="R19" s="12"/>
    </row>
    <row r="20" spans="1:18" ht="15.95" customHeight="1">
      <c r="A20" s="65">
        <v>7</v>
      </c>
      <c r="B20" s="188"/>
      <c r="C20" s="107">
        <v>181.63652380952382</v>
      </c>
      <c r="D20" s="188"/>
      <c r="E20" s="188"/>
      <c r="F20" s="188"/>
      <c r="G20" s="188"/>
      <c r="H20" s="107">
        <v>187.8</v>
      </c>
      <c r="I20" s="107">
        <v>183.98699999999999</v>
      </c>
      <c r="J20" s="188"/>
      <c r="K20" s="188"/>
      <c r="L20" s="104">
        <v>183</v>
      </c>
      <c r="M20" s="98">
        <f t="shared" si="0"/>
        <v>184.47450793650793</v>
      </c>
      <c r="N20" s="98">
        <f>MAX(B20:K20)-MIN(B20:K20)</f>
        <v>6.1634761904761888</v>
      </c>
      <c r="O20" s="93">
        <v>178</v>
      </c>
      <c r="P20" s="94">
        <v>188</v>
      </c>
      <c r="Q20" s="116">
        <f t="shared" si="2"/>
        <v>100.40467201316487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20"/>
  <sheetViews>
    <sheetView zoomScale="80" workbookViewId="0">
      <selection activeCell="V32" sqref="V32"/>
    </sheetView>
  </sheetViews>
  <sheetFormatPr defaultRowHeight="13.5"/>
  <cols>
    <col min="1" max="1" width="3.1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" customWidth="1"/>
    <col min="15" max="16" width="2.625" customWidth="1"/>
  </cols>
  <sheetData>
    <row r="1" spans="1:18" ht="20.100000000000001" customHeight="1">
      <c r="A1" s="53"/>
      <c r="B1" s="53"/>
      <c r="C1" s="53"/>
      <c r="D1" s="53"/>
      <c r="E1" s="53"/>
      <c r="F1" s="54" t="s">
        <v>84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15.95" customHeight="1">
      <c r="A2" s="55" t="s">
        <v>28</v>
      </c>
      <c r="B2" s="56" t="s">
        <v>29</v>
      </c>
      <c r="C2" s="56" t="s">
        <v>30</v>
      </c>
      <c r="D2" s="56" t="s">
        <v>83</v>
      </c>
      <c r="E2" s="56" t="s">
        <v>31</v>
      </c>
      <c r="F2" s="56" t="s">
        <v>32</v>
      </c>
      <c r="G2" s="56" t="s">
        <v>33</v>
      </c>
      <c r="H2" s="57" t="s">
        <v>34</v>
      </c>
      <c r="I2" s="56" t="s">
        <v>35</v>
      </c>
      <c r="J2" s="56" t="s">
        <v>72</v>
      </c>
      <c r="K2" s="58" t="s">
        <v>59</v>
      </c>
      <c r="L2" s="59" t="s">
        <v>1</v>
      </c>
      <c r="M2" s="60" t="s">
        <v>60</v>
      </c>
      <c r="N2" s="60" t="s">
        <v>36</v>
      </c>
      <c r="O2" s="61" t="s">
        <v>37</v>
      </c>
      <c r="P2" s="62" t="s">
        <v>38</v>
      </c>
      <c r="Q2" s="53" t="s">
        <v>157</v>
      </c>
    </row>
    <row r="3" spans="1:18" ht="15.95" customHeight="1">
      <c r="A3" s="63">
        <v>2</v>
      </c>
      <c r="B3" s="106"/>
      <c r="C3" s="107"/>
      <c r="D3" s="106">
        <v>93.45</v>
      </c>
      <c r="E3" s="106">
        <v>95.16</v>
      </c>
      <c r="F3" s="106"/>
      <c r="G3" s="106">
        <v>95.486486486486484</v>
      </c>
      <c r="H3" s="106"/>
      <c r="I3" s="106">
        <v>92.888999999999996</v>
      </c>
      <c r="J3" s="106"/>
      <c r="K3" s="106"/>
      <c r="L3" s="103">
        <v>94</v>
      </c>
      <c r="M3" s="98">
        <f t="shared" ref="M3:M20" si="0">AVERAGE(B3:K3)</f>
        <v>94.24637162162162</v>
      </c>
      <c r="N3" s="98">
        <f>MAX(B3:K3)-MIN(B3:K3)</f>
        <v>2.5974864864864884</v>
      </c>
      <c r="O3" s="61">
        <v>89</v>
      </c>
      <c r="P3" s="62">
        <v>99</v>
      </c>
      <c r="Q3" s="116">
        <f>M3/M3*100</f>
        <v>100</v>
      </c>
    </row>
    <row r="4" spans="1:18" ht="15.95" customHeight="1">
      <c r="A4" s="63">
        <v>3</v>
      </c>
      <c r="B4" s="106">
        <v>94.925925925925924</v>
      </c>
      <c r="C4" s="107">
        <v>92.503181818181801</v>
      </c>
      <c r="D4" s="106">
        <v>93.64</v>
      </c>
      <c r="E4" s="106">
        <v>95.47</v>
      </c>
      <c r="F4" s="106">
        <v>93.414285714285711</v>
      </c>
      <c r="G4" s="106">
        <v>95.238095238095241</v>
      </c>
      <c r="H4" s="106">
        <v>94.7</v>
      </c>
      <c r="I4" s="106">
        <v>93.614000000000004</v>
      </c>
      <c r="J4" s="106">
        <v>95.54</v>
      </c>
      <c r="K4" s="106">
        <v>94.25</v>
      </c>
      <c r="L4" s="103">
        <v>94</v>
      </c>
      <c r="M4" s="98">
        <f t="shared" si="0"/>
        <v>94.329548869648875</v>
      </c>
      <c r="N4" s="98">
        <f>MAX(B4:K4)-MIN(B4:K4)</f>
        <v>3.0368181818182052</v>
      </c>
      <c r="O4" s="61">
        <v>89</v>
      </c>
      <c r="P4" s="62">
        <v>99</v>
      </c>
      <c r="Q4" s="116">
        <f>M4/M4*100</f>
        <v>100</v>
      </c>
    </row>
    <row r="5" spans="1:18" ht="15.95" customHeight="1">
      <c r="A5" s="63">
        <v>4</v>
      </c>
      <c r="B5" s="106">
        <v>94.851851851851848</v>
      </c>
      <c r="C5" s="107">
        <v>92.187999999999988</v>
      </c>
      <c r="D5" s="106">
        <v>93.45</v>
      </c>
      <c r="E5" s="106">
        <v>96.23</v>
      </c>
      <c r="F5" s="106">
        <v>93.604918032786898</v>
      </c>
      <c r="G5" s="106">
        <v>94.737179487179503</v>
      </c>
      <c r="H5" s="106">
        <v>94.3</v>
      </c>
      <c r="I5" s="106">
        <v>93.037999999999997</v>
      </c>
      <c r="J5" s="106">
        <v>95.54</v>
      </c>
      <c r="K5" s="106">
        <v>92.954545454545453</v>
      </c>
      <c r="L5" s="103">
        <v>94</v>
      </c>
      <c r="M5" s="98">
        <f t="shared" si="0"/>
        <v>94.089449482636354</v>
      </c>
      <c r="N5" s="98">
        <f>MAX(B5:K5)-MIN(B5:K5)</f>
        <v>4.0420000000000158</v>
      </c>
      <c r="O5" s="61">
        <v>89</v>
      </c>
      <c r="P5" s="62">
        <v>99</v>
      </c>
      <c r="Q5" s="116">
        <f t="shared" ref="Q5:Q20" si="1">M5/M$3*100</f>
        <v>99.833497951926176</v>
      </c>
    </row>
    <row r="6" spans="1:18" ht="15.95" customHeight="1">
      <c r="A6" s="63">
        <v>5</v>
      </c>
      <c r="B6" s="106">
        <v>94.851851851851848</v>
      </c>
      <c r="C6" s="107">
        <v>91.972777777777779</v>
      </c>
      <c r="D6" s="106">
        <v>93.63</v>
      </c>
      <c r="E6" s="106">
        <v>96.17</v>
      </c>
      <c r="F6" s="106">
        <v>93.629310344827616</v>
      </c>
      <c r="G6" s="106">
        <v>94.669540229885058</v>
      </c>
      <c r="H6" s="106">
        <v>94</v>
      </c>
      <c r="I6" s="106">
        <v>93.034999999999997</v>
      </c>
      <c r="J6" s="106">
        <v>95.54</v>
      </c>
      <c r="K6" s="106">
        <v>93.1</v>
      </c>
      <c r="L6" s="103">
        <v>94</v>
      </c>
      <c r="M6" s="98">
        <f t="shared" si="0"/>
        <v>94.059848020434217</v>
      </c>
      <c r="N6" s="98">
        <f>MAX(B6:K6)-MIN(B6:K6)</f>
        <v>4.1972222222222229</v>
      </c>
      <c r="O6" s="61">
        <v>89</v>
      </c>
      <c r="P6" s="62">
        <v>99</v>
      </c>
      <c r="Q6" s="116">
        <f t="shared" si="1"/>
        <v>99.802089355825544</v>
      </c>
    </row>
    <row r="7" spans="1:18" ht="15.95" customHeight="1">
      <c r="A7" s="63">
        <v>6</v>
      </c>
      <c r="B7" s="106">
        <v>94.851851851851848</v>
      </c>
      <c r="C7" s="107">
        <v>92.521818181818176</v>
      </c>
      <c r="D7" s="106">
        <v>92.59</v>
      </c>
      <c r="E7" s="106">
        <v>95.17</v>
      </c>
      <c r="F7" s="106">
        <v>93.985714285714295</v>
      </c>
      <c r="G7" s="106">
        <v>95.004629629629619</v>
      </c>
      <c r="H7" s="106">
        <v>94.2</v>
      </c>
      <c r="I7" s="106">
        <v>93.477000000000004</v>
      </c>
      <c r="J7" s="98">
        <v>95.13</v>
      </c>
      <c r="K7" s="106">
        <v>93.777777777777771</v>
      </c>
      <c r="L7" s="103">
        <v>94</v>
      </c>
      <c r="M7" s="98">
        <f t="shared" si="0"/>
        <v>94.070879172679184</v>
      </c>
      <c r="N7" s="98">
        <f>MAX(B5:K5)-MIN(B5:K5)</f>
        <v>4.0420000000000158</v>
      </c>
      <c r="O7" s="61">
        <v>89</v>
      </c>
      <c r="P7" s="62">
        <v>99</v>
      </c>
      <c r="Q7" s="116">
        <f t="shared" si="1"/>
        <v>99.813793946734634</v>
      </c>
    </row>
    <row r="8" spans="1:18" ht="15.95" customHeight="1">
      <c r="A8" s="63">
        <v>7</v>
      </c>
      <c r="B8" s="106">
        <v>94.78125</v>
      </c>
      <c r="C8" s="107">
        <v>92.358000000000004</v>
      </c>
      <c r="D8" s="106">
        <v>91.53</v>
      </c>
      <c r="E8" s="106">
        <v>94.08</v>
      </c>
      <c r="F8" s="106">
        <v>93.690163929999997</v>
      </c>
      <c r="G8" s="106">
        <v>94.368421052631575</v>
      </c>
      <c r="H8" s="106">
        <v>94.6</v>
      </c>
      <c r="I8" s="106">
        <v>93.709000000000003</v>
      </c>
      <c r="J8" s="98">
        <v>95.2</v>
      </c>
      <c r="K8" s="106">
        <v>94.882352941176464</v>
      </c>
      <c r="L8" s="103">
        <v>94</v>
      </c>
      <c r="M8" s="98">
        <f t="shared" si="0"/>
        <v>93.919918792380813</v>
      </c>
      <c r="N8" s="98">
        <f t="shared" ref="N8:N20" si="2">MAX(B8:K8)-MIN(B8:K8)</f>
        <v>3.6700000000000017</v>
      </c>
      <c r="O8" s="61">
        <v>89</v>
      </c>
      <c r="P8" s="62">
        <v>99</v>
      </c>
      <c r="Q8" s="116">
        <f t="shared" si="1"/>
        <v>99.653617615592211</v>
      </c>
    </row>
    <row r="9" spans="1:18" ht="15.95" customHeight="1">
      <c r="A9" s="63">
        <v>8</v>
      </c>
      <c r="B9" s="106">
        <v>94.71875</v>
      </c>
      <c r="C9" s="107">
        <v>92.358181818181819</v>
      </c>
      <c r="D9" s="106">
        <v>92.25</v>
      </c>
      <c r="E9" s="106">
        <v>94.42</v>
      </c>
      <c r="F9" s="106">
        <v>94.414285714285711</v>
      </c>
      <c r="G9" s="106">
        <v>94.087719298245602</v>
      </c>
      <c r="H9" s="106">
        <v>93.4</v>
      </c>
      <c r="I9" s="106">
        <v>93.238</v>
      </c>
      <c r="J9" s="106">
        <v>94.57</v>
      </c>
      <c r="K9" s="106">
        <v>94.36363636363636</v>
      </c>
      <c r="L9" s="103">
        <v>94</v>
      </c>
      <c r="M9" s="98">
        <f t="shared" si="0"/>
        <v>93.782057319434955</v>
      </c>
      <c r="N9" s="98">
        <f t="shared" si="2"/>
        <v>2.46875</v>
      </c>
      <c r="O9" s="61">
        <v>89</v>
      </c>
      <c r="P9" s="62">
        <v>99</v>
      </c>
      <c r="Q9" s="116">
        <f t="shared" si="1"/>
        <v>99.507339864445086</v>
      </c>
    </row>
    <row r="10" spans="1:18" ht="15.95" customHeight="1">
      <c r="A10" s="63">
        <v>9</v>
      </c>
      <c r="B10" s="106">
        <v>94.25</v>
      </c>
      <c r="C10" s="107">
        <v>92.498947368421042</v>
      </c>
      <c r="D10" s="106">
        <v>92.25</v>
      </c>
      <c r="E10" s="106">
        <v>94.86</v>
      </c>
      <c r="F10" s="106">
        <v>93.55</v>
      </c>
      <c r="G10" s="106">
        <v>93.731060606060609</v>
      </c>
      <c r="H10" s="106">
        <v>93.4</v>
      </c>
      <c r="I10" s="106">
        <v>93.582999999999998</v>
      </c>
      <c r="J10" s="106">
        <v>92.85</v>
      </c>
      <c r="K10" s="106">
        <v>94.409090909090907</v>
      </c>
      <c r="L10" s="103">
        <v>94</v>
      </c>
      <c r="M10" s="98">
        <f t="shared" si="0"/>
        <v>93.538209888357258</v>
      </c>
      <c r="N10" s="98">
        <f t="shared" si="2"/>
        <v>2.6099999999999994</v>
      </c>
      <c r="O10" s="61">
        <v>89</v>
      </c>
      <c r="P10" s="62">
        <v>99</v>
      </c>
      <c r="Q10" s="116">
        <f t="shared" si="1"/>
        <v>99.248605839058214</v>
      </c>
    </row>
    <row r="11" spans="1:18" ht="15.95" customHeight="1">
      <c r="A11" s="63">
        <v>10</v>
      </c>
      <c r="B11" s="106">
        <v>94.375</v>
      </c>
      <c r="C11" s="107">
        <v>93.199499999999972</v>
      </c>
      <c r="D11" s="106">
        <v>92.45</v>
      </c>
      <c r="E11" s="106">
        <v>94.68</v>
      </c>
      <c r="F11" s="106">
        <v>93.512280701754392</v>
      </c>
      <c r="G11" s="106">
        <v>93.178571428571431</v>
      </c>
      <c r="H11" s="106">
        <v>93.3</v>
      </c>
      <c r="I11" s="106">
        <v>92.75</v>
      </c>
      <c r="J11" s="106">
        <v>92.66</v>
      </c>
      <c r="K11" s="106">
        <v>94.61904761904762</v>
      </c>
      <c r="L11" s="103">
        <v>94</v>
      </c>
      <c r="M11" s="98">
        <f t="shared" si="0"/>
        <v>93.47243997493733</v>
      </c>
      <c r="N11" s="98">
        <f t="shared" si="2"/>
        <v>2.230000000000004</v>
      </c>
      <c r="O11" s="61">
        <v>89</v>
      </c>
      <c r="P11" s="62">
        <v>99</v>
      </c>
      <c r="Q11" s="116">
        <f t="shared" si="1"/>
        <v>99.178820751008374</v>
      </c>
    </row>
    <row r="12" spans="1:18" ht="15.95" customHeight="1">
      <c r="A12" s="63">
        <v>11</v>
      </c>
      <c r="B12" s="106">
        <v>94.34375</v>
      </c>
      <c r="C12" s="107">
        <v>93.781999999999996</v>
      </c>
      <c r="D12" s="106">
        <v>93.28</v>
      </c>
      <c r="E12" s="106">
        <v>94.72</v>
      </c>
      <c r="F12" s="106">
        <v>93.352542372881373</v>
      </c>
      <c r="G12" s="106">
        <v>92.550724637681157</v>
      </c>
      <c r="H12" s="106">
        <v>93.8</v>
      </c>
      <c r="I12" s="106">
        <v>92.772999999999996</v>
      </c>
      <c r="J12" s="98">
        <v>92.72</v>
      </c>
      <c r="K12" s="106">
        <v>95.55</v>
      </c>
      <c r="L12" s="103">
        <v>94</v>
      </c>
      <c r="M12" s="98">
        <f t="shared" si="0"/>
        <v>93.687201701056253</v>
      </c>
      <c r="N12" s="98">
        <f t="shared" si="2"/>
        <v>2.9992753623188406</v>
      </c>
      <c r="O12" s="61">
        <v>89</v>
      </c>
      <c r="P12" s="62">
        <v>99</v>
      </c>
      <c r="Q12" s="116">
        <f t="shared" si="1"/>
        <v>99.406693423901444</v>
      </c>
    </row>
    <row r="13" spans="1:18" ht="15.95" customHeight="1">
      <c r="A13" s="63">
        <v>12</v>
      </c>
      <c r="B13" s="106">
        <v>94.5</v>
      </c>
      <c r="C13" s="107">
        <v>93.727238095238107</v>
      </c>
      <c r="D13" s="106">
        <v>93.42</v>
      </c>
      <c r="E13" s="106">
        <v>94.71</v>
      </c>
      <c r="F13" s="106">
        <v>93.543859649122808</v>
      </c>
      <c r="G13" s="106">
        <v>93.039682539682545</v>
      </c>
      <c r="H13" s="106">
        <v>93.3</v>
      </c>
      <c r="I13" s="106">
        <v>92.543000000000006</v>
      </c>
      <c r="J13" s="98">
        <v>92.58</v>
      </c>
      <c r="K13" s="106">
        <v>95.9375</v>
      </c>
      <c r="L13" s="103">
        <v>94</v>
      </c>
      <c r="M13" s="98">
        <f t="shared" si="0"/>
        <v>93.730128028404337</v>
      </c>
      <c r="N13" s="98">
        <f t="shared" si="2"/>
        <v>3.3944999999999936</v>
      </c>
      <c r="O13" s="61">
        <v>89</v>
      </c>
      <c r="P13" s="62">
        <v>99</v>
      </c>
      <c r="Q13" s="116">
        <f t="shared" si="1"/>
        <v>99.452240352244132</v>
      </c>
    </row>
    <row r="14" spans="1:18" ht="15.95" customHeight="1">
      <c r="A14" s="63">
        <v>1</v>
      </c>
      <c r="B14" s="106">
        <v>94.75</v>
      </c>
      <c r="C14" s="107">
        <v>93.799599999999984</v>
      </c>
      <c r="D14" s="106">
        <v>93.29</v>
      </c>
      <c r="E14" s="106">
        <v>94</v>
      </c>
      <c r="F14" s="106">
        <v>93.239655172413777</v>
      </c>
      <c r="G14" s="106">
        <v>93.261904761904773</v>
      </c>
      <c r="H14" s="106">
        <v>92.7</v>
      </c>
      <c r="I14" s="106">
        <v>92.272000000000006</v>
      </c>
      <c r="J14" s="106">
        <v>92.68</v>
      </c>
      <c r="K14" s="106">
        <v>95.235294117647058</v>
      </c>
      <c r="L14" s="103">
        <v>94</v>
      </c>
      <c r="M14" s="98">
        <f t="shared" si="0"/>
        <v>93.522845405196591</v>
      </c>
      <c r="N14" s="98">
        <f t="shared" si="2"/>
        <v>2.9632941176470524</v>
      </c>
      <c r="O14" s="61">
        <v>89</v>
      </c>
      <c r="P14" s="62">
        <v>99</v>
      </c>
      <c r="Q14" s="116">
        <f t="shared" si="1"/>
        <v>99.232303372558647</v>
      </c>
    </row>
    <row r="15" spans="1:18" ht="15.95" customHeight="1">
      <c r="A15" s="63">
        <v>2</v>
      </c>
      <c r="B15" s="106">
        <v>94.625</v>
      </c>
      <c r="C15" s="107">
        <v>93.983349999999987</v>
      </c>
      <c r="D15" s="106">
        <v>93.4</v>
      </c>
      <c r="E15" s="106">
        <v>94.31</v>
      </c>
      <c r="F15" s="106">
        <v>93.638596491228114</v>
      </c>
      <c r="G15" s="106">
        <v>94.365384615384613</v>
      </c>
      <c r="H15" s="106">
        <v>92.6</v>
      </c>
      <c r="I15" s="106">
        <v>92.052000000000007</v>
      </c>
      <c r="J15" s="106">
        <v>93.02</v>
      </c>
      <c r="K15" s="106">
        <v>94.473684210526315</v>
      </c>
      <c r="L15" s="103">
        <v>94</v>
      </c>
      <c r="M15" s="98">
        <f t="shared" si="0"/>
        <v>93.646801531713905</v>
      </c>
      <c r="N15" s="98">
        <f t="shared" si="2"/>
        <v>2.5729999999999933</v>
      </c>
      <c r="O15" s="61">
        <v>89</v>
      </c>
      <c r="P15" s="62">
        <v>99</v>
      </c>
      <c r="Q15" s="116">
        <f t="shared" si="1"/>
        <v>99.363826872492382</v>
      </c>
      <c r="R15" s="12"/>
    </row>
    <row r="16" spans="1:18" ht="15.95" customHeight="1">
      <c r="A16" s="63">
        <v>3</v>
      </c>
      <c r="B16" s="106">
        <v>94.375</v>
      </c>
      <c r="C16" s="107">
        <v>93.696181818181813</v>
      </c>
      <c r="D16" s="106">
        <v>93.39</v>
      </c>
      <c r="E16" s="106">
        <v>94.23</v>
      </c>
      <c r="F16" s="106">
        <v>93.746153846153817</v>
      </c>
      <c r="G16" s="106">
        <v>94.134615384615387</v>
      </c>
      <c r="H16" s="106">
        <v>92.2</v>
      </c>
      <c r="I16" s="106">
        <v>91.337000000000003</v>
      </c>
      <c r="J16" s="106">
        <v>93.4</v>
      </c>
      <c r="K16" s="106">
        <v>95.055555555555557</v>
      </c>
      <c r="L16" s="103">
        <v>94</v>
      </c>
      <c r="M16" s="98">
        <f t="shared" si="0"/>
        <v>93.556450660450651</v>
      </c>
      <c r="N16" s="98">
        <f t="shared" si="2"/>
        <v>3.7185555555555538</v>
      </c>
      <c r="O16" s="61">
        <v>89</v>
      </c>
      <c r="P16" s="62">
        <v>99</v>
      </c>
      <c r="Q16" s="116">
        <f t="shared" si="1"/>
        <v>99.267960188493149</v>
      </c>
      <c r="R16" s="12"/>
    </row>
    <row r="17" spans="1:18" ht="15.95" customHeight="1">
      <c r="A17" s="63">
        <v>4</v>
      </c>
      <c r="B17" s="106">
        <v>94.15625</v>
      </c>
      <c r="C17" s="107">
        <v>93.792500000000004</v>
      </c>
      <c r="D17" s="188"/>
      <c r="E17" s="106">
        <v>94.06</v>
      </c>
      <c r="F17" s="106">
        <v>93.829310344827604</v>
      </c>
      <c r="G17" s="106">
        <v>94.086956521739125</v>
      </c>
      <c r="H17" s="106">
        <v>91.6</v>
      </c>
      <c r="I17" s="106">
        <v>91.772000000000006</v>
      </c>
      <c r="J17" s="106">
        <v>94.32</v>
      </c>
      <c r="K17" s="188"/>
      <c r="L17" s="103">
        <v>94</v>
      </c>
      <c r="M17" s="98">
        <f t="shared" si="0"/>
        <v>93.452127108320838</v>
      </c>
      <c r="N17" s="98">
        <f t="shared" si="2"/>
        <v>2.7199999999999989</v>
      </c>
      <c r="O17" s="61">
        <v>89</v>
      </c>
      <c r="P17" s="62">
        <v>99</v>
      </c>
      <c r="Q17" s="116">
        <f t="shared" si="1"/>
        <v>99.157267808155524</v>
      </c>
      <c r="R17" s="12"/>
    </row>
    <row r="18" spans="1:18" ht="15.95" customHeight="1">
      <c r="A18" s="63">
        <v>5</v>
      </c>
      <c r="B18" s="106">
        <v>94.59375</v>
      </c>
      <c r="C18" s="107">
        <v>93.763349999999988</v>
      </c>
      <c r="D18" s="188"/>
      <c r="E18" s="106">
        <v>94.24</v>
      </c>
      <c r="F18" s="106">
        <v>93.645283018867914</v>
      </c>
      <c r="G18" s="106">
        <v>92.625</v>
      </c>
      <c r="H18" s="106">
        <v>92.1</v>
      </c>
      <c r="I18" s="106">
        <v>91.866</v>
      </c>
      <c r="J18" s="106">
        <v>94.34</v>
      </c>
      <c r="K18" s="188"/>
      <c r="L18" s="103">
        <v>94</v>
      </c>
      <c r="M18" s="98">
        <f t="shared" si="0"/>
        <v>93.396672877358498</v>
      </c>
      <c r="N18" s="98">
        <f t="shared" si="2"/>
        <v>2.7277500000000003</v>
      </c>
      <c r="O18" s="61">
        <v>89</v>
      </c>
      <c r="P18" s="62">
        <v>99</v>
      </c>
      <c r="Q18" s="116">
        <f t="shared" si="1"/>
        <v>99.098428162651743</v>
      </c>
      <c r="R18" s="12"/>
    </row>
    <row r="19" spans="1:18" ht="15.95" customHeight="1">
      <c r="A19" s="65">
        <v>6</v>
      </c>
      <c r="B19" s="106">
        <v>94.34375</v>
      </c>
      <c r="C19" s="107">
        <v>93.741681818181817</v>
      </c>
      <c r="D19" s="188"/>
      <c r="E19" s="106">
        <v>94.23</v>
      </c>
      <c r="F19" s="106">
        <v>94.122950819672113</v>
      </c>
      <c r="G19" s="188"/>
      <c r="H19" s="106">
        <v>93.6</v>
      </c>
      <c r="I19" s="106">
        <v>91.817999999999998</v>
      </c>
      <c r="J19" s="106">
        <v>94.67</v>
      </c>
      <c r="K19" s="188"/>
      <c r="L19" s="103">
        <v>94</v>
      </c>
      <c r="M19" s="98">
        <f t="shared" si="0"/>
        <v>93.789483233979126</v>
      </c>
      <c r="N19" s="98">
        <f t="shared" si="2"/>
        <v>2.8520000000000039</v>
      </c>
      <c r="O19" s="61">
        <v>89</v>
      </c>
      <c r="P19" s="62">
        <v>99</v>
      </c>
      <c r="Q19" s="116">
        <f t="shared" si="1"/>
        <v>99.515219122199412</v>
      </c>
    </row>
    <row r="20" spans="1:18" ht="15.95" customHeight="1">
      <c r="A20" s="65">
        <v>7</v>
      </c>
      <c r="B20" s="188"/>
      <c r="C20" s="107">
        <v>93.672238095238086</v>
      </c>
      <c r="D20" s="188"/>
      <c r="E20" s="188"/>
      <c r="F20" s="188"/>
      <c r="G20" s="188"/>
      <c r="H20" s="106">
        <v>93.5</v>
      </c>
      <c r="I20" s="106">
        <v>92.370999999999995</v>
      </c>
      <c r="J20" s="188"/>
      <c r="K20" s="188"/>
      <c r="L20" s="103">
        <v>94</v>
      </c>
      <c r="M20" s="98">
        <f t="shared" si="0"/>
        <v>93.181079365079356</v>
      </c>
      <c r="N20" s="98">
        <f t="shared" si="2"/>
        <v>1.3012380952380909</v>
      </c>
      <c r="O20" s="61">
        <v>89</v>
      </c>
      <c r="P20" s="62">
        <v>99</v>
      </c>
      <c r="Q20" s="116">
        <f>M20/M$3*100</f>
        <v>98.869672924047222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R20"/>
  <sheetViews>
    <sheetView zoomScale="80" workbookViewId="0">
      <selection activeCell="T30" sqref="T30"/>
    </sheetView>
  </sheetViews>
  <sheetFormatPr defaultRowHeight="13.5"/>
  <cols>
    <col min="1" max="1" width="3.75" customWidth="1"/>
    <col min="2" max="2" width="8.87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625" customWidth="1"/>
    <col min="15" max="16" width="2.625" customWidth="1"/>
    <col min="17" max="17" width="10.125" bestFit="1" customWidth="1"/>
  </cols>
  <sheetData>
    <row r="1" spans="1:18" ht="20.100000000000001" customHeight="1">
      <c r="F1" s="54" t="s">
        <v>17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150</v>
      </c>
      <c r="K2" s="67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145.98500000000001</v>
      </c>
      <c r="E3" s="107">
        <v>144.97</v>
      </c>
      <c r="F3" s="107"/>
      <c r="G3" s="107">
        <v>144.69166666666669</v>
      </c>
      <c r="H3" s="107"/>
      <c r="I3" s="107">
        <v>145.39699999999999</v>
      </c>
      <c r="J3" s="107"/>
      <c r="K3" s="107"/>
      <c r="L3" s="104">
        <v>145</v>
      </c>
      <c r="M3" s="98">
        <f t="shared" ref="M3:M20" si="0">AVERAGE(B3:K3)</f>
        <v>145.26091666666667</v>
      </c>
      <c r="N3" s="98">
        <f t="shared" ref="N3:N20" si="1">MAX(B3:K3)-MIN(B3:K3)</f>
        <v>1.2933333333333223</v>
      </c>
      <c r="O3" s="72">
        <v>143</v>
      </c>
      <c r="P3" s="73">
        <v>147</v>
      </c>
      <c r="Q3" s="116">
        <f>M3/M3*100</f>
        <v>100</v>
      </c>
    </row>
    <row r="4" spans="1:18" ht="15.95" customHeight="1">
      <c r="A4" s="63">
        <v>3</v>
      </c>
      <c r="B4" s="107">
        <v>144.60740740740741</v>
      </c>
      <c r="C4" s="107">
        <v>144.47772727272726</v>
      </c>
      <c r="D4" s="107">
        <v>145.19999999999999</v>
      </c>
      <c r="E4" s="107">
        <v>144.83000000000001</v>
      </c>
      <c r="F4" s="107">
        <v>144.33448275862071</v>
      </c>
      <c r="G4" s="107">
        <v>144.09090909090907</v>
      </c>
      <c r="H4" s="107">
        <v>144.4</v>
      </c>
      <c r="I4" s="107">
        <v>144.98699999999999</v>
      </c>
      <c r="J4" s="107">
        <v>144.72999999999999</v>
      </c>
      <c r="K4" s="107">
        <v>143.69999999999999</v>
      </c>
      <c r="L4" s="104">
        <v>145</v>
      </c>
      <c r="M4" s="98">
        <f t="shared" si="0"/>
        <v>144.53575265296644</v>
      </c>
      <c r="N4" s="98">
        <f t="shared" si="1"/>
        <v>1.5</v>
      </c>
      <c r="O4" s="72">
        <v>143</v>
      </c>
      <c r="P4" s="73">
        <v>147</v>
      </c>
      <c r="Q4" s="116">
        <f>M4/M$3*100</f>
        <v>99.500785186861876</v>
      </c>
    </row>
    <row r="5" spans="1:18" ht="15.95" customHeight="1">
      <c r="A5" s="63">
        <v>4</v>
      </c>
      <c r="B5" s="107">
        <v>144.59629629629629</v>
      </c>
      <c r="C5" s="107">
        <v>144.62200000000001</v>
      </c>
      <c r="D5" s="107">
        <v>145.40199999999999</v>
      </c>
      <c r="E5" s="107">
        <v>144.54</v>
      </c>
      <c r="F5" s="107">
        <v>144.54218750000001</v>
      </c>
      <c r="G5" s="107">
        <v>143.8153846153846</v>
      </c>
      <c r="H5" s="107">
        <v>144.19999999999999</v>
      </c>
      <c r="I5" s="107">
        <v>144.756</v>
      </c>
      <c r="J5" s="107">
        <v>144.86000000000001</v>
      </c>
      <c r="K5" s="107">
        <v>144.88235294117646</v>
      </c>
      <c r="L5" s="104">
        <v>145</v>
      </c>
      <c r="M5" s="98">
        <f t="shared" si="0"/>
        <v>144.62162213528578</v>
      </c>
      <c r="N5" s="98">
        <f t="shared" si="1"/>
        <v>1.586615384615385</v>
      </c>
      <c r="O5" s="72">
        <v>143</v>
      </c>
      <c r="P5" s="73">
        <v>147</v>
      </c>
      <c r="Q5" s="116">
        <f t="shared" ref="Q5:Q20" si="2">M5/M$3*100</f>
        <v>99.559899148338786</v>
      </c>
    </row>
    <row r="6" spans="1:18" ht="15.95" customHeight="1">
      <c r="A6" s="63">
        <v>5</v>
      </c>
      <c r="B6" s="107">
        <v>144.72592592592594</v>
      </c>
      <c r="C6" s="107">
        <v>144.52722222222224</v>
      </c>
      <c r="D6" s="107">
        <v>145.73400000000001</v>
      </c>
      <c r="E6" s="107">
        <v>144.75</v>
      </c>
      <c r="F6" s="107">
        <v>144.535593220339</v>
      </c>
      <c r="G6" s="107">
        <v>144.47812500000001</v>
      </c>
      <c r="H6" s="107">
        <v>145</v>
      </c>
      <c r="I6" s="107">
        <v>144.946</v>
      </c>
      <c r="J6" s="107">
        <v>145.30000000000001</v>
      </c>
      <c r="K6" s="107">
        <v>145</v>
      </c>
      <c r="L6" s="104">
        <v>145</v>
      </c>
      <c r="M6" s="98">
        <f t="shared" si="0"/>
        <v>144.89968663684871</v>
      </c>
      <c r="N6" s="98">
        <f t="shared" si="1"/>
        <v>1.2558750000000032</v>
      </c>
      <c r="O6" s="72">
        <v>143</v>
      </c>
      <c r="P6" s="73">
        <v>147</v>
      </c>
      <c r="Q6" s="116">
        <f t="shared" si="2"/>
        <v>99.751323316617317</v>
      </c>
    </row>
    <row r="7" spans="1:18" ht="15.95" customHeight="1">
      <c r="A7" s="63">
        <v>6</v>
      </c>
      <c r="B7" s="107">
        <v>144.57777777777775</v>
      </c>
      <c r="C7" s="107">
        <v>144.73454545454544</v>
      </c>
      <c r="D7" s="107">
        <v>145.625</v>
      </c>
      <c r="E7" s="107">
        <v>144.44</v>
      </c>
      <c r="F7" s="107">
        <v>144.40153846153854</v>
      </c>
      <c r="G7" s="107">
        <v>144.55454545454546</v>
      </c>
      <c r="H7" s="107">
        <v>145.1</v>
      </c>
      <c r="I7" s="107">
        <v>145.16900000000001</v>
      </c>
      <c r="J7" s="98">
        <v>145.37</v>
      </c>
      <c r="K7" s="107">
        <v>144.66666666666666</v>
      </c>
      <c r="L7" s="104">
        <v>145</v>
      </c>
      <c r="M7" s="98">
        <f t="shared" si="0"/>
        <v>144.86390738150737</v>
      </c>
      <c r="N7" s="98">
        <f t="shared" si="1"/>
        <v>1.2234615384614642</v>
      </c>
      <c r="O7" s="72">
        <v>143</v>
      </c>
      <c r="P7" s="73">
        <v>147</v>
      </c>
      <c r="Q7" s="116">
        <f t="shared" si="2"/>
        <v>99.726692289798564</v>
      </c>
    </row>
    <row r="8" spans="1:18" ht="15.95" customHeight="1">
      <c r="A8" s="63">
        <v>7</v>
      </c>
      <c r="B8" s="107">
        <v>144.74062499999997</v>
      </c>
      <c r="C8" s="107">
        <v>144.28400000000002</v>
      </c>
      <c r="D8" s="107">
        <v>145.43299999999999</v>
      </c>
      <c r="E8" s="107">
        <v>144.25</v>
      </c>
      <c r="F8" s="107">
        <v>144.6147541</v>
      </c>
      <c r="G8" s="107">
        <v>144.37368421052633</v>
      </c>
      <c r="H8" s="107">
        <v>145.4</v>
      </c>
      <c r="I8" s="107">
        <v>145.024</v>
      </c>
      <c r="J8" s="98">
        <v>145.33000000000001</v>
      </c>
      <c r="K8" s="107">
        <v>144.94117647058823</v>
      </c>
      <c r="L8" s="104">
        <v>145</v>
      </c>
      <c r="M8" s="98">
        <f t="shared" si="0"/>
        <v>144.83912397811145</v>
      </c>
      <c r="N8" s="98">
        <f t="shared" si="1"/>
        <v>1.1829999999999927</v>
      </c>
      <c r="O8" s="72">
        <v>143</v>
      </c>
      <c r="P8" s="73">
        <v>147</v>
      </c>
      <c r="Q8" s="116">
        <f t="shared" si="2"/>
        <v>99.70963098799443</v>
      </c>
    </row>
    <row r="9" spans="1:18" ht="15.95" customHeight="1">
      <c r="A9" s="63">
        <v>8</v>
      </c>
      <c r="B9" s="107">
        <v>144.63125000000002</v>
      </c>
      <c r="C9" s="107">
        <v>144.84681818181818</v>
      </c>
      <c r="D9" s="107">
        <v>145.63</v>
      </c>
      <c r="E9" s="107">
        <v>144.41999999999999</v>
      </c>
      <c r="F9" s="107">
        <v>144.23225806451615</v>
      </c>
      <c r="G9" s="107">
        <v>144.49999999999997</v>
      </c>
      <c r="H9" s="107">
        <v>145</v>
      </c>
      <c r="I9" s="107">
        <v>145.02600000000001</v>
      </c>
      <c r="J9" s="107">
        <v>145.16</v>
      </c>
      <c r="K9" s="107">
        <v>145.30000000000001</v>
      </c>
      <c r="L9" s="104">
        <v>145</v>
      </c>
      <c r="M9" s="98">
        <f t="shared" si="0"/>
        <v>144.87463262463342</v>
      </c>
      <c r="N9" s="98">
        <f t="shared" si="1"/>
        <v>1.3977419354838503</v>
      </c>
      <c r="O9" s="72">
        <v>143</v>
      </c>
      <c r="P9" s="73">
        <v>147</v>
      </c>
      <c r="Q9" s="116">
        <f t="shared" si="2"/>
        <v>99.734075723258954</v>
      </c>
    </row>
    <row r="10" spans="1:18" ht="15.95" customHeight="1">
      <c r="A10" s="63">
        <v>9</v>
      </c>
      <c r="B10" s="107">
        <v>144.59999999999997</v>
      </c>
      <c r="C10" s="107">
        <v>145.16736842105263</v>
      </c>
      <c r="D10" s="107">
        <v>145.88</v>
      </c>
      <c r="E10" s="107">
        <v>144.33000000000001</v>
      </c>
      <c r="F10" s="107">
        <v>143.96875</v>
      </c>
      <c r="G10" s="107">
        <v>144.19545454545457</v>
      </c>
      <c r="H10" s="107">
        <v>145.19999999999999</v>
      </c>
      <c r="I10" s="107">
        <v>145.256</v>
      </c>
      <c r="J10" s="107">
        <v>145.06</v>
      </c>
      <c r="K10" s="107">
        <v>144.59090909090909</v>
      </c>
      <c r="L10" s="104">
        <v>145</v>
      </c>
      <c r="M10" s="98">
        <f t="shared" si="0"/>
        <v>144.8248482057416</v>
      </c>
      <c r="N10" s="98">
        <f t="shared" si="1"/>
        <v>1.9112499999999955</v>
      </c>
      <c r="O10" s="72">
        <v>143</v>
      </c>
      <c r="P10" s="73">
        <v>147</v>
      </c>
      <c r="Q10" s="116">
        <f t="shared" si="2"/>
        <v>99.699803311908227</v>
      </c>
    </row>
    <row r="11" spans="1:18" ht="15.95" customHeight="1">
      <c r="A11" s="63">
        <v>10</v>
      </c>
      <c r="B11" s="107">
        <v>144.55937500000002</v>
      </c>
      <c r="C11" s="107">
        <v>145.001</v>
      </c>
      <c r="D11" s="107">
        <v>146.30199999999999</v>
      </c>
      <c r="E11" s="107">
        <v>144.27000000000001</v>
      </c>
      <c r="F11" s="107">
        <v>144.53606557377049</v>
      </c>
      <c r="G11" s="107">
        <v>143.99523809523805</v>
      </c>
      <c r="H11" s="107">
        <v>145.1</v>
      </c>
      <c r="I11" s="107">
        <v>145.214</v>
      </c>
      <c r="J11" s="107">
        <v>144.81</v>
      </c>
      <c r="K11" s="107">
        <v>144.55555555555554</v>
      </c>
      <c r="L11" s="104">
        <v>145</v>
      </c>
      <c r="M11" s="98">
        <f t="shared" si="0"/>
        <v>144.83432342245641</v>
      </c>
      <c r="N11" s="98">
        <f t="shared" si="1"/>
        <v>2.3067619047619417</v>
      </c>
      <c r="O11" s="72">
        <v>143</v>
      </c>
      <c r="P11" s="73">
        <v>147</v>
      </c>
      <c r="Q11" s="116">
        <f t="shared" si="2"/>
        <v>99.706326206663576</v>
      </c>
    </row>
    <row r="12" spans="1:18" ht="15.95" customHeight="1">
      <c r="A12" s="63">
        <v>11</v>
      </c>
      <c r="B12" s="107">
        <v>144.53437499999998</v>
      </c>
      <c r="C12" s="107">
        <v>144.94</v>
      </c>
      <c r="D12" s="187">
        <v>146.08000000000001</v>
      </c>
      <c r="E12" s="107">
        <v>144.33000000000001</v>
      </c>
      <c r="F12" s="107">
        <v>144.79523809523806</v>
      </c>
      <c r="G12" s="107">
        <v>144.2095238095238</v>
      </c>
      <c r="H12" s="107">
        <v>145</v>
      </c>
      <c r="I12" s="107">
        <v>145.38800000000001</v>
      </c>
      <c r="J12" s="98">
        <v>145.05000000000001</v>
      </c>
      <c r="K12" s="107">
        <v>144.05000000000001</v>
      </c>
      <c r="L12" s="104">
        <v>145</v>
      </c>
      <c r="M12" s="98">
        <f t="shared" si="0"/>
        <v>144.83771369047619</v>
      </c>
      <c r="N12" s="98">
        <f t="shared" si="1"/>
        <v>2.0300000000000011</v>
      </c>
      <c r="O12" s="72">
        <v>143</v>
      </c>
      <c r="P12" s="73">
        <v>147</v>
      </c>
      <c r="Q12" s="116">
        <f t="shared" si="2"/>
        <v>99.708660122831517</v>
      </c>
    </row>
    <row r="13" spans="1:18" ht="15.95" customHeight="1">
      <c r="A13" s="63">
        <v>12</v>
      </c>
      <c r="B13" s="107">
        <v>144.54687499999997</v>
      </c>
      <c r="C13" s="107">
        <v>144.62171428571432</v>
      </c>
      <c r="D13" s="107">
        <v>146.13499999999999</v>
      </c>
      <c r="E13" s="107">
        <v>144.55000000000001</v>
      </c>
      <c r="F13" s="107">
        <v>144.76666666666668</v>
      </c>
      <c r="G13" s="107">
        <v>144.05263157894737</v>
      </c>
      <c r="H13" s="107">
        <v>145.1</v>
      </c>
      <c r="I13" s="107">
        <v>145.374</v>
      </c>
      <c r="J13" s="98">
        <v>145.19</v>
      </c>
      <c r="K13" s="107">
        <v>144.375</v>
      </c>
      <c r="L13" s="104">
        <v>145</v>
      </c>
      <c r="M13" s="98">
        <f t="shared" si="0"/>
        <v>144.87118875313283</v>
      </c>
      <c r="N13" s="98">
        <f t="shared" si="1"/>
        <v>2.082368421052621</v>
      </c>
      <c r="O13" s="72">
        <v>143</v>
      </c>
      <c r="P13" s="73">
        <v>147</v>
      </c>
      <c r="Q13" s="116">
        <f t="shared" si="2"/>
        <v>99.73170490557473</v>
      </c>
    </row>
    <row r="14" spans="1:18" ht="15.95" customHeight="1">
      <c r="A14" s="63">
        <v>1</v>
      </c>
      <c r="B14" s="107">
        <v>144.46562500000002</v>
      </c>
      <c r="C14" s="107">
        <v>144.82910000000001</v>
      </c>
      <c r="D14" s="107">
        <v>145.87100000000001</v>
      </c>
      <c r="E14" s="107">
        <v>144.71</v>
      </c>
      <c r="F14" s="107">
        <v>144.71186440677965</v>
      </c>
      <c r="G14" s="107">
        <v>144.36666666666667</v>
      </c>
      <c r="H14" s="107">
        <v>144.4</v>
      </c>
      <c r="I14" s="107">
        <v>145.827</v>
      </c>
      <c r="J14" s="107">
        <v>145.26</v>
      </c>
      <c r="K14" s="107">
        <v>144.41176470588235</v>
      </c>
      <c r="L14" s="104">
        <v>145</v>
      </c>
      <c r="M14" s="98">
        <f t="shared" si="0"/>
        <v>144.88530207793289</v>
      </c>
      <c r="N14" s="98">
        <f t="shared" si="1"/>
        <v>1.5043333333333351</v>
      </c>
      <c r="O14" s="72">
        <v>143</v>
      </c>
      <c r="P14" s="73">
        <v>147</v>
      </c>
      <c r="Q14" s="116">
        <f t="shared" si="2"/>
        <v>99.741420750086746</v>
      </c>
    </row>
    <row r="15" spans="1:18" ht="15.95" customHeight="1">
      <c r="A15" s="63">
        <v>2</v>
      </c>
      <c r="B15" s="107">
        <v>144.36875000000006</v>
      </c>
      <c r="C15" s="107">
        <v>144.53625</v>
      </c>
      <c r="D15" s="107">
        <v>144.95400000000001</v>
      </c>
      <c r="E15" s="107">
        <v>144.28</v>
      </c>
      <c r="F15" s="107">
        <v>144.65593220338985</v>
      </c>
      <c r="G15" s="107">
        <v>144.41785714285714</v>
      </c>
      <c r="H15" s="107">
        <v>144.9</v>
      </c>
      <c r="I15" s="107">
        <v>145.69800000000001</v>
      </c>
      <c r="J15" s="107">
        <v>144.9</v>
      </c>
      <c r="K15" s="107">
        <v>144.57894736842104</v>
      </c>
      <c r="L15" s="104">
        <v>145</v>
      </c>
      <c r="M15" s="98">
        <f t="shared" si="0"/>
        <v>144.7289736714668</v>
      </c>
      <c r="N15" s="98">
        <f t="shared" si="1"/>
        <v>1.4180000000000064</v>
      </c>
      <c r="O15" s="72">
        <v>143</v>
      </c>
      <c r="P15" s="73">
        <v>147</v>
      </c>
      <c r="Q15" s="116">
        <f t="shared" si="2"/>
        <v>99.633801708397215</v>
      </c>
      <c r="R15" s="12"/>
    </row>
    <row r="16" spans="1:18" ht="15.95" customHeight="1">
      <c r="A16" s="63">
        <v>3</v>
      </c>
      <c r="B16" s="107">
        <v>144.29999999999998</v>
      </c>
      <c r="C16" s="107">
        <v>144.68863636363633</v>
      </c>
      <c r="D16" s="107">
        <v>145.071</v>
      </c>
      <c r="E16" s="107">
        <v>144.16999999999999</v>
      </c>
      <c r="F16" s="107">
        <v>144.7553846153846</v>
      </c>
      <c r="G16" s="107">
        <v>144.15925925925927</v>
      </c>
      <c r="H16" s="107">
        <v>144.9</v>
      </c>
      <c r="I16" s="107">
        <v>145.69</v>
      </c>
      <c r="J16" s="107">
        <v>145.37</v>
      </c>
      <c r="K16" s="107">
        <v>144.77777777777777</v>
      </c>
      <c r="L16" s="104">
        <v>145</v>
      </c>
      <c r="M16" s="98">
        <f t="shared" si="0"/>
        <v>144.78820580160578</v>
      </c>
      <c r="N16" s="98">
        <f t="shared" si="1"/>
        <v>1.5307407407407254</v>
      </c>
      <c r="O16" s="72">
        <v>143</v>
      </c>
      <c r="P16" s="73">
        <v>147</v>
      </c>
      <c r="Q16" s="116">
        <f t="shared" si="2"/>
        <v>99.674578079287741</v>
      </c>
      <c r="R16" s="12"/>
    </row>
    <row r="17" spans="1:18" ht="15.95" customHeight="1">
      <c r="A17" s="63">
        <v>4</v>
      </c>
      <c r="B17" s="107">
        <v>144.25937499999995</v>
      </c>
      <c r="C17" s="107">
        <v>144.67250000000001</v>
      </c>
      <c r="D17" s="188"/>
      <c r="E17" s="107">
        <v>144.91999999999999</v>
      </c>
      <c r="F17" s="107">
        <v>144.96250000000001</v>
      </c>
      <c r="G17" s="107">
        <v>143.93181818181819</v>
      </c>
      <c r="H17" s="107">
        <v>145.1</v>
      </c>
      <c r="I17" s="107">
        <v>145.518</v>
      </c>
      <c r="J17" s="107">
        <v>145.31</v>
      </c>
      <c r="K17" s="188"/>
      <c r="L17" s="104">
        <v>145</v>
      </c>
      <c r="M17" s="98">
        <f t="shared" si="0"/>
        <v>144.83427414772729</v>
      </c>
      <c r="N17" s="98">
        <f t="shared" si="1"/>
        <v>1.5861818181818137</v>
      </c>
      <c r="O17" s="72">
        <v>143</v>
      </c>
      <c r="P17" s="73">
        <v>147</v>
      </c>
      <c r="Q17" s="116">
        <f t="shared" si="2"/>
        <v>99.706292285131028</v>
      </c>
      <c r="R17" s="12"/>
    </row>
    <row r="18" spans="1:18" ht="15.95" customHeight="1">
      <c r="A18" s="63">
        <v>5</v>
      </c>
      <c r="B18" s="107">
        <v>144.22187499999995</v>
      </c>
      <c r="C18" s="107">
        <v>144.94329999999999</v>
      </c>
      <c r="D18" s="188"/>
      <c r="E18" s="107">
        <v>144.55000000000001</v>
      </c>
      <c r="F18" s="107">
        <v>144.56833333333341</v>
      </c>
      <c r="G18" s="107">
        <v>143.46666666666664</v>
      </c>
      <c r="H18" s="107">
        <v>145.19999999999999</v>
      </c>
      <c r="I18" s="107">
        <v>145.55500000000001</v>
      </c>
      <c r="J18" s="107">
        <v>145.54</v>
      </c>
      <c r="K18" s="188"/>
      <c r="L18" s="104">
        <v>145</v>
      </c>
      <c r="M18" s="98">
        <f t="shared" si="0"/>
        <v>144.75564687500002</v>
      </c>
      <c r="N18" s="98">
        <f t="shared" si="1"/>
        <v>2.0883333333333667</v>
      </c>
      <c r="O18" s="72">
        <v>143</v>
      </c>
      <c r="P18" s="73">
        <v>147</v>
      </c>
      <c r="Q18" s="116">
        <f t="shared" si="2"/>
        <v>99.652163979643532</v>
      </c>
      <c r="R18" s="12"/>
    </row>
    <row r="19" spans="1:18" ht="15.95" customHeight="1">
      <c r="A19" s="65">
        <v>6</v>
      </c>
      <c r="B19" s="107">
        <v>144.16249999999999</v>
      </c>
      <c r="C19" s="107">
        <v>145.40909090909093</v>
      </c>
      <c r="D19" s="188"/>
      <c r="E19" s="107">
        <v>144.72999999999999</v>
      </c>
      <c r="F19" s="107">
        <v>144.35614035087718</v>
      </c>
      <c r="G19" s="188"/>
      <c r="H19" s="107">
        <v>145.19999999999999</v>
      </c>
      <c r="I19" s="107">
        <v>145.30699999999999</v>
      </c>
      <c r="J19" s="107">
        <v>145.02000000000001</v>
      </c>
      <c r="K19" s="188"/>
      <c r="L19" s="104">
        <v>145</v>
      </c>
      <c r="M19" s="98">
        <f t="shared" si="0"/>
        <v>144.88353303713831</v>
      </c>
      <c r="N19" s="98">
        <f t="shared" si="1"/>
        <v>1.2465909090909406</v>
      </c>
      <c r="O19" s="72">
        <v>143</v>
      </c>
      <c r="P19" s="73">
        <v>147</v>
      </c>
      <c r="Q19" s="116">
        <f t="shared" si="2"/>
        <v>99.740202913358758</v>
      </c>
      <c r="R19" s="12"/>
    </row>
    <row r="20" spans="1:18" ht="15.95" customHeight="1">
      <c r="A20" s="65">
        <v>7</v>
      </c>
      <c r="B20" s="188"/>
      <c r="C20" s="107">
        <v>145.46590476190477</v>
      </c>
      <c r="D20" s="188"/>
      <c r="E20" s="188"/>
      <c r="F20" s="188"/>
      <c r="G20" s="188"/>
      <c r="H20" s="107">
        <v>145.6</v>
      </c>
      <c r="I20" s="107">
        <v>145.24799999999999</v>
      </c>
      <c r="J20" s="188"/>
      <c r="K20" s="188"/>
      <c r="L20" s="104">
        <v>145</v>
      </c>
      <c r="M20" s="98">
        <f t="shared" si="0"/>
        <v>145.43796825396825</v>
      </c>
      <c r="N20" s="98">
        <f t="shared" si="1"/>
        <v>0.35200000000000387</v>
      </c>
      <c r="O20" s="72">
        <v>143</v>
      </c>
      <c r="P20" s="73">
        <v>147</v>
      </c>
      <c r="Q20" s="116">
        <f t="shared" si="2"/>
        <v>100.12188521962027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R20"/>
  <sheetViews>
    <sheetView zoomScale="80" workbookViewId="0">
      <selection activeCell="R32" sqref="R32"/>
    </sheetView>
  </sheetViews>
  <sheetFormatPr defaultRowHeight="13.5"/>
  <cols>
    <col min="1" max="1" width="3.6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6.5" customWidth="1"/>
    <col min="15" max="16" width="2.625" customWidth="1"/>
    <col min="17" max="17" width="10.125" bestFit="1" customWidth="1"/>
  </cols>
  <sheetData>
    <row r="1" spans="1:18" ht="20.100000000000001" customHeight="1">
      <c r="F1" s="54" t="s">
        <v>19</v>
      </c>
    </row>
    <row r="2" spans="1:18" s="74" customFormat="1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150</v>
      </c>
      <c r="K2" s="88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s="74" customFormat="1" ht="15.95" customHeight="1">
      <c r="A3" s="63">
        <v>2</v>
      </c>
      <c r="B3" s="108"/>
      <c r="C3" s="108"/>
      <c r="D3" s="108">
        <v>5.468</v>
      </c>
      <c r="E3" s="108">
        <v>5.37</v>
      </c>
      <c r="F3" s="108"/>
      <c r="G3" s="108">
        <v>5.3694594594594607</v>
      </c>
      <c r="H3" s="108"/>
      <c r="I3" s="108">
        <v>5.4370000000000003</v>
      </c>
      <c r="J3" s="108"/>
      <c r="K3" s="108"/>
      <c r="L3" s="107">
        <v>5.4</v>
      </c>
      <c r="M3" s="109">
        <f t="shared" ref="M3:M20" si="0">AVERAGE(B3:K3)</f>
        <v>5.4111148648648655</v>
      </c>
      <c r="N3" s="109">
        <f t="shared" ref="N3:N20" si="1">MAX(B3:K3)-MIN(B3:K3)</f>
        <v>9.854054054053929E-2</v>
      </c>
      <c r="O3" s="72">
        <v>5.2</v>
      </c>
      <c r="P3" s="73">
        <v>5.6</v>
      </c>
      <c r="Q3" s="75">
        <f>M3/M3*100</f>
        <v>100</v>
      </c>
    </row>
    <row r="4" spans="1:18" s="74" customFormat="1" ht="15.95" customHeight="1">
      <c r="A4" s="63">
        <v>3</v>
      </c>
      <c r="B4" s="108">
        <v>5.3792592592592587</v>
      </c>
      <c r="C4" s="108">
        <v>5.3983636363636371</v>
      </c>
      <c r="D4" s="108">
        <v>5.4340000000000002</v>
      </c>
      <c r="E4" s="108">
        <v>5.37</v>
      </c>
      <c r="F4" s="108">
        <v>5.3841379310344832</v>
      </c>
      <c r="G4" s="108">
        <v>5.3529166666666663</v>
      </c>
      <c r="H4" s="108">
        <v>5.37</v>
      </c>
      <c r="I4" s="108">
        <v>5.4169999999999998</v>
      </c>
      <c r="J4" s="108">
        <v>5.37</v>
      </c>
      <c r="K4" s="108">
        <v>5.326666666666668</v>
      </c>
      <c r="L4" s="107">
        <v>5.4</v>
      </c>
      <c r="M4" s="109">
        <f t="shared" si="0"/>
        <v>5.3802344159990714</v>
      </c>
      <c r="N4" s="109">
        <f t="shared" si="1"/>
        <v>0.10733333333333217</v>
      </c>
      <c r="O4" s="72">
        <v>5.2</v>
      </c>
      <c r="P4" s="73">
        <v>5.6</v>
      </c>
      <c r="Q4" s="116">
        <f>M4/M$3*100</f>
        <v>99.429314482560599</v>
      </c>
    </row>
    <row r="5" spans="1:18" s="74" customFormat="1" ht="15.95" customHeight="1">
      <c r="A5" s="63">
        <v>4</v>
      </c>
      <c r="B5" s="108">
        <v>5.3837037037037021</v>
      </c>
      <c r="C5" s="108">
        <v>5.3988000000000014</v>
      </c>
      <c r="D5" s="108">
        <v>5.4649999999999999</v>
      </c>
      <c r="E5" s="108">
        <v>5.36</v>
      </c>
      <c r="F5" s="108">
        <v>5.39</v>
      </c>
      <c r="G5" s="108">
        <v>5.3434615384615398</v>
      </c>
      <c r="H5" s="108">
        <v>5.36</v>
      </c>
      <c r="I5" s="108">
        <v>5.41</v>
      </c>
      <c r="J5" s="108">
        <v>5.37</v>
      </c>
      <c r="K5" s="108">
        <v>5.3523809523809529</v>
      </c>
      <c r="L5" s="107">
        <v>5.4</v>
      </c>
      <c r="M5" s="109">
        <f t="shared" si="0"/>
        <v>5.3833346194546188</v>
      </c>
      <c r="N5" s="109">
        <f t="shared" si="1"/>
        <v>0.12153846153846004</v>
      </c>
      <c r="O5" s="72">
        <v>5.2</v>
      </c>
      <c r="P5" s="73">
        <v>5.6</v>
      </c>
      <c r="Q5" s="116">
        <f t="shared" ref="Q5:Q20" si="2">M5/M$3*100</f>
        <v>99.486607730495109</v>
      </c>
    </row>
    <row r="6" spans="1:18" s="74" customFormat="1" ht="15.95" customHeight="1">
      <c r="A6" s="63">
        <v>5</v>
      </c>
      <c r="B6" s="108">
        <v>5.3885185185185192</v>
      </c>
      <c r="C6" s="108">
        <v>5.395444444444446</v>
      </c>
      <c r="D6" s="108">
        <v>5.4610000000000003</v>
      </c>
      <c r="E6" s="108">
        <v>5.37</v>
      </c>
      <c r="F6" s="108">
        <v>5.3945762711864376</v>
      </c>
      <c r="G6" s="108">
        <v>5.37</v>
      </c>
      <c r="H6" s="108">
        <v>5.39</v>
      </c>
      <c r="I6" s="108">
        <v>5.4189999999999996</v>
      </c>
      <c r="J6" s="108">
        <v>5.4</v>
      </c>
      <c r="K6" s="108">
        <v>5.36</v>
      </c>
      <c r="L6" s="107">
        <v>5.4</v>
      </c>
      <c r="M6" s="109">
        <f t="shared" si="0"/>
        <v>5.3948539234149404</v>
      </c>
      <c r="N6" s="109">
        <f t="shared" si="1"/>
        <v>0.10099999999999998</v>
      </c>
      <c r="O6" s="72">
        <v>5.2</v>
      </c>
      <c r="P6" s="73">
        <v>5.6</v>
      </c>
      <c r="Q6" s="116">
        <f t="shared" si="2"/>
        <v>99.6994899968672</v>
      </c>
    </row>
    <row r="7" spans="1:18" s="74" customFormat="1" ht="15.95" customHeight="1">
      <c r="A7" s="63">
        <v>6</v>
      </c>
      <c r="B7" s="108">
        <v>5.3811111111111112</v>
      </c>
      <c r="C7" s="108">
        <v>5.4007272727272735</v>
      </c>
      <c r="D7" s="108">
        <v>5.47</v>
      </c>
      <c r="E7" s="108">
        <v>5.38</v>
      </c>
      <c r="F7" s="108">
        <v>5.3907812499999999</v>
      </c>
      <c r="G7" s="108">
        <v>5.3707272727272759</v>
      </c>
      <c r="H7" s="108">
        <v>5.4</v>
      </c>
      <c r="I7" s="108">
        <v>5.4320000000000004</v>
      </c>
      <c r="J7" s="109">
        <v>5.41</v>
      </c>
      <c r="K7" s="108">
        <v>5.3523809523809529</v>
      </c>
      <c r="L7" s="107">
        <v>5.4</v>
      </c>
      <c r="M7" s="109">
        <f t="shared" si="0"/>
        <v>5.3987727858946615</v>
      </c>
      <c r="N7" s="109">
        <f t="shared" si="1"/>
        <v>0.11761904761904685</v>
      </c>
      <c r="O7" s="72">
        <v>5.2</v>
      </c>
      <c r="P7" s="73">
        <v>5.6</v>
      </c>
      <c r="Q7" s="116">
        <f t="shared" si="2"/>
        <v>99.771912456519033</v>
      </c>
    </row>
    <row r="8" spans="1:18" s="74" customFormat="1" ht="15.95" customHeight="1">
      <c r="A8" s="63">
        <v>7</v>
      </c>
      <c r="B8" s="108">
        <v>5.3843750000000004</v>
      </c>
      <c r="C8" s="108">
        <v>5.4022000000000006</v>
      </c>
      <c r="D8" s="108">
        <v>5.4530000000000003</v>
      </c>
      <c r="E8" s="108">
        <v>5.38</v>
      </c>
      <c r="F8" s="108">
        <v>5.3942622949999999</v>
      </c>
      <c r="G8" s="108">
        <v>5.369210526315789</v>
      </c>
      <c r="H8" s="108">
        <v>5.4</v>
      </c>
      <c r="I8" s="108">
        <v>5.4240000000000004</v>
      </c>
      <c r="J8" s="109">
        <v>5.41</v>
      </c>
      <c r="K8" s="108">
        <v>5.382352941176471</v>
      </c>
      <c r="L8" s="107">
        <v>5.4</v>
      </c>
      <c r="M8" s="109">
        <f t="shared" si="0"/>
        <v>5.3999400762492265</v>
      </c>
      <c r="N8" s="109">
        <f t="shared" si="1"/>
        <v>8.3789473684211302E-2</v>
      </c>
      <c r="O8" s="72">
        <v>5.2</v>
      </c>
      <c r="P8" s="73">
        <v>5.6</v>
      </c>
      <c r="Q8" s="116">
        <f t="shared" si="2"/>
        <v>99.793484542562595</v>
      </c>
    </row>
    <row r="9" spans="1:18" s="74" customFormat="1" ht="15.95" customHeight="1">
      <c r="A9" s="63">
        <v>8</v>
      </c>
      <c r="B9" s="108">
        <v>5.3909374999999988</v>
      </c>
      <c r="C9" s="108">
        <v>5.4080000000000013</v>
      </c>
      <c r="D9" s="108">
        <v>5.42</v>
      </c>
      <c r="E9" s="108">
        <v>5.37</v>
      </c>
      <c r="F9" s="108">
        <v>5.3879687499999998</v>
      </c>
      <c r="G9" s="108">
        <v>5.3768421052631572</v>
      </c>
      <c r="H9" s="108">
        <v>5.41</v>
      </c>
      <c r="I9" s="108">
        <v>5.4240000000000004</v>
      </c>
      <c r="J9" s="108">
        <v>5.41</v>
      </c>
      <c r="K9" s="108">
        <v>5.3650000000000002</v>
      </c>
      <c r="L9" s="107">
        <v>5.4</v>
      </c>
      <c r="M9" s="109">
        <f t="shared" si="0"/>
        <v>5.3962748355263166</v>
      </c>
      <c r="N9" s="109">
        <f t="shared" si="1"/>
        <v>5.9000000000000163E-2</v>
      </c>
      <c r="O9" s="72">
        <v>5.2</v>
      </c>
      <c r="P9" s="73">
        <v>5.6</v>
      </c>
      <c r="Q9" s="116">
        <f t="shared" si="2"/>
        <v>99.725749134713311</v>
      </c>
    </row>
    <row r="10" spans="1:18" s="74" customFormat="1" ht="15.95" customHeight="1">
      <c r="A10" s="63">
        <v>9</v>
      </c>
      <c r="B10" s="108">
        <v>5.3806249999999993</v>
      </c>
      <c r="C10" s="108">
        <v>5.4202105263157891</v>
      </c>
      <c r="D10" s="108">
        <v>5.4249999999999998</v>
      </c>
      <c r="E10" s="108">
        <v>5.37</v>
      </c>
      <c r="F10" s="108">
        <v>5.369538461538462</v>
      </c>
      <c r="G10" s="108">
        <v>5.3659090909090912</v>
      </c>
      <c r="H10" s="108">
        <v>5.4</v>
      </c>
      <c r="I10" s="108">
        <v>5.4329999999999998</v>
      </c>
      <c r="J10" s="108">
        <v>5.4</v>
      </c>
      <c r="K10" s="108">
        <v>5.3363636363636351</v>
      </c>
      <c r="L10" s="107">
        <v>5.4</v>
      </c>
      <c r="M10" s="109">
        <f t="shared" si="0"/>
        <v>5.3900646715126976</v>
      </c>
      <c r="N10" s="109">
        <f t="shared" si="1"/>
        <v>9.6636363636364742E-2</v>
      </c>
      <c r="O10" s="72">
        <v>5.2</v>
      </c>
      <c r="P10" s="73">
        <v>5.6</v>
      </c>
      <c r="Q10" s="116">
        <f t="shared" si="2"/>
        <v>99.610982322906324</v>
      </c>
    </row>
    <row r="11" spans="1:18" s="74" customFormat="1" ht="15.95" customHeight="1">
      <c r="A11" s="63">
        <v>10</v>
      </c>
      <c r="B11" s="108">
        <v>5.3753124999999997</v>
      </c>
      <c r="C11" s="108">
        <v>5.4155000000000006</v>
      </c>
      <c r="D11" s="108">
        <v>5.4580000000000002</v>
      </c>
      <c r="E11" s="108">
        <v>5.39</v>
      </c>
      <c r="F11" s="108">
        <v>5.3947540983606519</v>
      </c>
      <c r="G11" s="108">
        <v>5.3595238095238091</v>
      </c>
      <c r="H11" s="108">
        <v>5.4</v>
      </c>
      <c r="I11" s="108">
        <v>5.4249999999999998</v>
      </c>
      <c r="J11" s="108">
        <v>5.39</v>
      </c>
      <c r="K11" s="108">
        <v>5.352380952380952</v>
      </c>
      <c r="L11" s="107">
        <v>5.4</v>
      </c>
      <c r="M11" s="109">
        <f t="shared" si="0"/>
        <v>5.3960471360265405</v>
      </c>
      <c r="N11" s="109">
        <f t="shared" si="1"/>
        <v>0.10561904761904817</v>
      </c>
      <c r="O11" s="72">
        <v>5.2</v>
      </c>
      <c r="P11" s="73">
        <v>5.6</v>
      </c>
      <c r="Q11" s="116">
        <f t="shared" si="2"/>
        <v>99.72154113866327</v>
      </c>
    </row>
    <row r="12" spans="1:18" s="74" customFormat="1" ht="15.95" customHeight="1">
      <c r="A12" s="63">
        <v>11</v>
      </c>
      <c r="B12" s="108">
        <v>5.3843749999999995</v>
      </c>
      <c r="C12" s="108">
        <v>5.4034500000000003</v>
      </c>
      <c r="D12" s="108">
        <v>5.4850000000000003</v>
      </c>
      <c r="E12" s="108">
        <v>5.39</v>
      </c>
      <c r="F12" s="108">
        <v>5.4126984126984148</v>
      </c>
      <c r="G12" s="108">
        <v>5.3652173913043475</v>
      </c>
      <c r="H12" s="108">
        <v>5.39</v>
      </c>
      <c r="I12" s="108">
        <v>5.4320000000000004</v>
      </c>
      <c r="J12" s="109">
        <v>5.4</v>
      </c>
      <c r="K12" s="108">
        <v>5.34</v>
      </c>
      <c r="L12" s="107">
        <v>5.4</v>
      </c>
      <c r="M12" s="109">
        <f t="shared" si="0"/>
        <v>5.4002740804002771</v>
      </c>
      <c r="N12" s="109">
        <f t="shared" si="1"/>
        <v>0.14500000000000046</v>
      </c>
      <c r="O12" s="72">
        <v>5.2</v>
      </c>
      <c r="P12" s="73">
        <v>5.6</v>
      </c>
      <c r="Q12" s="116">
        <f t="shared" si="2"/>
        <v>99.799657099593674</v>
      </c>
    </row>
    <row r="13" spans="1:18" s="74" customFormat="1" ht="15.95" customHeight="1">
      <c r="A13" s="63">
        <v>12</v>
      </c>
      <c r="B13" s="108">
        <v>5.384999999999998</v>
      </c>
      <c r="C13" s="108">
        <v>5.3952857142857145</v>
      </c>
      <c r="D13" s="108">
        <v>5.4850000000000003</v>
      </c>
      <c r="E13" s="108">
        <v>5.39</v>
      </c>
      <c r="F13" s="108">
        <v>5.4089473684210505</v>
      </c>
      <c r="G13" s="108">
        <v>5.3545454545454554</v>
      </c>
      <c r="H13" s="108">
        <v>5.4</v>
      </c>
      <c r="I13" s="108">
        <v>5.4279999999999999</v>
      </c>
      <c r="J13" s="109">
        <v>5.41</v>
      </c>
      <c r="K13" s="108">
        <v>5.3562500000000011</v>
      </c>
      <c r="L13" s="107">
        <v>5.4</v>
      </c>
      <c r="M13" s="109">
        <f t="shared" si="0"/>
        <v>5.4013028537252223</v>
      </c>
      <c r="N13" s="109">
        <f t="shared" si="1"/>
        <v>0.13045454545454493</v>
      </c>
      <c r="O13" s="72">
        <v>5.2</v>
      </c>
      <c r="P13" s="73">
        <v>5.6</v>
      </c>
      <c r="Q13" s="116">
        <f t="shared" si="2"/>
        <v>99.818669324442652</v>
      </c>
    </row>
    <row r="14" spans="1:18" s="74" customFormat="1" ht="15.95" customHeight="1">
      <c r="A14" s="63">
        <v>1</v>
      </c>
      <c r="B14" s="108">
        <v>5.3778125000000001</v>
      </c>
      <c r="C14" s="108">
        <v>5.3988999999999994</v>
      </c>
      <c r="D14" s="108">
        <v>5.4660000000000002</v>
      </c>
      <c r="E14" s="108">
        <v>5.4</v>
      </c>
      <c r="F14" s="108">
        <v>5.404915254237288</v>
      </c>
      <c r="G14" s="108">
        <v>5.3793333333333342</v>
      </c>
      <c r="H14" s="108">
        <v>5.37</v>
      </c>
      <c r="I14" s="108">
        <v>5.452</v>
      </c>
      <c r="J14" s="108">
        <v>5.41</v>
      </c>
      <c r="K14" s="108">
        <v>5.3411764705882341</v>
      </c>
      <c r="L14" s="107">
        <v>5.4</v>
      </c>
      <c r="M14" s="109">
        <f t="shared" si="0"/>
        <v>5.4000137558158858</v>
      </c>
      <c r="N14" s="109">
        <f t="shared" si="1"/>
        <v>0.12482352941176611</v>
      </c>
      <c r="O14" s="72">
        <v>5.2</v>
      </c>
      <c r="P14" s="73">
        <v>5.6</v>
      </c>
      <c r="Q14" s="116">
        <f t="shared" si="2"/>
        <v>99.794846176320135</v>
      </c>
    </row>
    <row r="15" spans="1:18" s="74" customFormat="1" ht="15.95" customHeight="1">
      <c r="A15" s="63">
        <v>2</v>
      </c>
      <c r="B15" s="108">
        <v>5.3743750000000015</v>
      </c>
      <c r="C15" s="108">
        <v>5.3904000000000005</v>
      </c>
      <c r="D15" s="108">
        <v>5.44</v>
      </c>
      <c r="E15" s="108">
        <v>5.38</v>
      </c>
      <c r="F15" s="108">
        <v>5.3971666666666644</v>
      </c>
      <c r="G15" s="108">
        <v>5.3821428571428571</v>
      </c>
      <c r="H15" s="108">
        <v>5.39</v>
      </c>
      <c r="I15" s="108">
        <v>5.4409999999999998</v>
      </c>
      <c r="J15" s="108">
        <v>5.4</v>
      </c>
      <c r="K15" s="108">
        <v>5.3473684210526313</v>
      </c>
      <c r="L15" s="107">
        <v>5.4</v>
      </c>
      <c r="M15" s="109">
        <f t="shared" si="0"/>
        <v>5.3942452944862156</v>
      </c>
      <c r="N15" s="109">
        <f t="shared" si="1"/>
        <v>9.363157894736851E-2</v>
      </c>
      <c r="O15" s="72">
        <v>5.2</v>
      </c>
      <c r="P15" s="73">
        <v>5.6</v>
      </c>
      <c r="Q15" s="116">
        <f t="shared" si="2"/>
        <v>99.688242242126734</v>
      </c>
      <c r="R15" s="81"/>
    </row>
    <row r="16" spans="1:18" s="74" customFormat="1" ht="15.95" customHeight="1">
      <c r="A16" s="63">
        <v>3</v>
      </c>
      <c r="B16" s="108">
        <v>5.3725000000000014</v>
      </c>
      <c r="C16" s="108">
        <v>5.3913181818181819</v>
      </c>
      <c r="D16" s="108">
        <v>5.4119999999999999</v>
      </c>
      <c r="E16" s="108">
        <v>5.37</v>
      </c>
      <c r="F16" s="108">
        <v>5.3978461538461522</v>
      </c>
      <c r="G16" s="108">
        <v>5.3696428571428578</v>
      </c>
      <c r="H16" s="108">
        <v>5.39</v>
      </c>
      <c r="I16" s="108">
        <v>5.4470000000000001</v>
      </c>
      <c r="J16" s="108">
        <v>5.4</v>
      </c>
      <c r="K16" s="108">
        <v>5.3388888888888886</v>
      </c>
      <c r="L16" s="107">
        <v>5.4</v>
      </c>
      <c r="M16" s="109">
        <f t="shared" si="0"/>
        <v>5.3889196081696085</v>
      </c>
      <c r="N16" s="109">
        <f t="shared" si="1"/>
        <v>0.10811111111111149</v>
      </c>
      <c r="O16" s="72">
        <v>5.2</v>
      </c>
      <c r="P16" s="73">
        <v>5.6</v>
      </c>
      <c r="Q16" s="116">
        <f t="shared" si="2"/>
        <v>99.589821002703644</v>
      </c>
      <c r="R16" s="81"/>
    </row>
    <row r="17" spans="1:18" s="74" customFormat="1" ht="15.95" customHeight="1">
      <c r="A17" s="63">
        <v>4</v>
      </c>
      <c r="B17" s="108">
        <v>5.3759374999999991</v>
      </c>
      <c r="C17" s="108">
        <v>5.3936500000000009</v>
      </c>
      <c r="D17" s="189"/>
      <c r="E17" s="108">
        <v>5.39</v>
      </c>
      <c r="F17" s="108">
        <v>5.4017241379310326</v>
      </c>
      <c r="G17" s="108">
        <v>5.3713043478260865</v>
      </c>
      <c r="H17" s="108">
        <v>5.4</v>
      </c>
      <c r="I17" s="108">
        <v>5.44</v>
      </c>
      <c r="J17" s="108">
        <v>5.39</v>
      </c>
      <c r="K17" s="189"/>
      <c r="L17" s="107">
        <v>5.4</v>
      </c>
      <c r="M17" s="109">
        <f t="shared" si="0"/>
        <v>5.3953269982196401</v>
      </c>
      <c r="N17" s="109">
        <f t="shared" si="1"/>
        <v>6.8695652173913935E-2</v>
      </c>
      <c r="O17" s="72">
        <v>5.2</v>
      </c>
      <c r="P17" s="73">
        <v>5.6</v>
      </c>
      <c r="Q17" s="116">
        <f t="shared" si="2"/>
        <v>99.708232646330643</v>
      </c>
      <c r="R17" s="81"/>
    </row>
    <row r="18" spans="1:18" s="74" customFormat="1" ht="15.95" customHeight="1">
      <c r="A18" s="63">
        <v>5</v>
      </c>
      <c r="B18" s="108">
        <v>5.3800000000000008</v>
      </c>
      <c r="C18" s="108">
        <v>5.3931000000000004</v>
      </c>
      <c r="D18" s="189"/>
      <c r="E18" s="108">
        <v>5.36</v>
      </c>
      <c r="F18" s="108">
        <v>5.3940677966101696</v>
      </c>
      <c r="G18" s="108">
        <v>5.3614285714285712</v>
      </c>
      <c r="H18" s="108">
        <v>5.42</v>
      </c>
      <c r="I18" s="108">
        <v>5.4409999999999998</v>
      </c>
      <c r="J18" s="108">
        <v>5.4</v>
      </c>
      <c r="K18" s="189"/>
      <c r="L18" s="107">
        <v>5.4</v>
      </c>
      <c r="M18" s="109">
        <f t="shared" si="0"/>
        <v>5.3936995460048429</v>
      </c>
      <c r="N18" s="109">
        <f t="shared" si="1"/>
        <v>8.0999999999999517E-2</v>
      </c>
      <c r="O18" s="72">
        <v>5.2</v>
      </c>
      <c r="P18" s="73">
        <v>5.6</v>
      </c>
      <c r="Q18" s="116">
        <f t="shared" si="2"/>
        <v>99.678156548235506</v>
      </c>
      <c r="R18" s="81"/>
    </row>
    <row r="19" spans="1:18" s="74" customFormat="1" ht="15.95" customHeight="1">
      <c r="A19" s="65">
        <v>6</v>
      </c>
      <c r="B19" s="108">
        <v>5.3731250000000026</v>
      </c>
      <c r="C19" s="108">
        <v>5.4009090909090922</v>
      </c>
      <c r="D19" s="189"/>
      <c r="E19" s="108">
        <v>5.37</v>
      </c>
      <c r="F19" s="108">
        <v>5.3842105263157878</v>
      </c>
      <c r="G19" s="189"/>
      <c r="H19" s="108">
        <v>5.4139999999999997</v>
      </c>
      <c r="I19" s="108">
        <v>5.4340000000000002</v>
      </c>
      <c r="J19" s="108">
        <v>5.38</v>
      </c>
      <c r="K19" s="189"/>
      <c r="L19" s="107">
        <v>5.4</v>
      </c>
      <c r="M19" s="109">
        <f t="shared" si="0"/>
        <v>5.3937492310321256</v>
      </c>
      <c r="N19" s="109">
        <f t="shared" si="1"/>
        <v>6.4000000000000057E-2</v>
      </c>
      <c r="O19" s="72">
        <v>5.2</v>
      </c>
      <c r="P19" s="73">
        <v>5.6</v>
      </c>
      <c r="Q19" s="116">
        <f t="shared" si="2"/>
        <v>99.679074751388157</v>
      </c>
      <c r="R19" s="81"/>
    </row>
    <row r="20" spans="1:18" s="74" customFormat="1" ht="15.95" customHeight="1">
      <c r="A20" s="65">
        <v>7</v>
      </c>
      <c r="B20" s="189"/>
      <c r="C20" s="109">
        <v>5.4131904761904774</v>
      </c>
      <c r="D20" s="189"/>
      <c r="E20" s="189"/>
      <c r="F20" s="189"/>
      <c r="G20" s="189"/>
      <c r="H20" s="108">
        <v>5.4</v>
      </c>
      <c r="I20" s="108">
        <v>5.4290000000000003</v>
      </c>
      <c r="J20" s="188"/>
      <c r="K20" s="188"/>
      <c r="L20" s="107">
        <v>5.4</v>
      </c>
      <c r="M20" s="109">
        <f t="shared" si="0"/>
        <v>5.4140634920634936</v>
      </c>
      <c r="N20" s="109">
        <f t="shared" si="1"/>
        <v>2.8999999999999915E-2</v>
      </c>
      <c r="O20" s="72">
        <v>5.2</v>
      </c>
      <c r="P20" s="73">
        <v>5.6</v>
      </c>
      <c r="Q20" s="116">
        <f t="shared" si="2"/>
        <v>100.05449204595109</v>
      </c>
      <c r="R20" s="8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W20"/>
  <sheetViews>
    <sheetView zoomScale="80" workbookViewId="0">
      <selection activeCell="R24" sqref="R24"/>
    </sheetView>
  </sheetViews>
  <sheetFormatPr defaultRowHeight="13.5"/>
  <cols>
    <col min="1" max="1" width="4.12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9" width="10.625" customWidth="1"/>
    <col min="10" max="10" width="8.875" customWidth="1"/>
    <col min="11" max="11" width="9.75" customWidth="1"/>
    <col min="12" max="12" width="10.625" customWidth="1"/>
    <col min="13" max="13" width="9.125" customWidth="1"/>
    <col min="14" max="14" width="5" customWidth="1"/>
    <col min="15" max="15" width="11.375" customWidth="1"/>
    <col min="16" max="16" width="9.375" customWidth="1"/>
    <col min="17" max="17" width="5.375" customWidth="1"/>
    <col min="18" max="21" width="3.625" style="5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>
      <c r="F1" s="54" t="s">
        <v>74</v>
      </c>
    </row>
    <row r="2" spans="1:23" ht="16.5">
      <c r="A2" s="76" t="s">
        <v>66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7" t="s">
        <v>34</v>
      </c>
      <c r="I2" s="67" t="s">
        <v>35</v>
      </c>
      <c r="J2" s="67" t="s">
        <v>72</v>
      </c>
      <c r="K2" s="67" t="s">
        <v>59</v>
      </c>
      <c r="L2" s="71" t="s">
        <v>75</v>
      </c>
      <c r="M2" s="71" t="s">
        <v>76</v>
      </c>
      <c r="N2" s="71" t="s">
        <v>36</v>
      </c>
      <c r="O2" s="71" t="s">
        <v>77</v>
      </c>
      <c r="P2" s="71" t="s">
        <v>82</v>
      </c>
      <c r="Q2" s="71" t="s">
        <v>36</v>
      </c>
      <c r="R2" s="86" t="s">
        <v>78</v>
      </c>
      <c r="S2" s="87" t="s">
        <v>79</v>
      </c>
      <c r="T2" s="87" t="s">
        <v>80</v>
      </c>
      <c r="U2" s="87" t="s">
        <v>81</v>
      </c>
      <c r="V2" s="53" t="s">
        <v>157</v>
      </c>
    </row>
    <row r="3" spans="1:23" ht="15.95" customHeight="1">
      <c r="A3" s="63">
        <v>2</v>
      </c>
      <c r="B3" s="107"/>
      <c r="C3" s="107"/>
      <c r="D3" s="107">
        <v>110.05</v>
      </c>
      <c r="E3" s="107">
        <v>109.21</v>
      </c>
      <c r="F3" s="107"/>
      <c r="G3" s="107">
        <v>105.30769230769231</v>
      </c>
      <c r="H3" s="107"/>
      <c r="I3" s="107">
        <v>110.117</v>
      </c>
      <c r="J3" s="107"/>
      <c r="K3" s="107"/>
      <c r="L3" s="104">
        <v>106</v>
      </c>
      <c r="M3" s="98">
        <f t="shared" ref="M3:M20" si="0">AVERAGE(G3,H3)</f>
        <v>105.30769230769231</v>
      </c>
      <c r="N3" s="98">
        <f>MAX(G3,H3,C3)-MIN(G3,H3,C3)</f>
        <v>0</v>
      </c>
      <c r="O3" s="104">
        <v>109</v>
      </c>
      <c r="P3" s="98">
        <f t="shared" ref="P3:P19" si="1">AVERAGE(B3,C3,D3,E3,F3,I3,J3,K3)</f>
        <v>109.79233333333333</v>
      </c>
      <c r="Q3" s="98">
        <f>MAX(B3,C3,D3,E3,F3,I3,J3,K3)-MIN(B3,C3,D3,E3,F3,I3,J3,K3)</f>
        <v>0.90700000000001069</v>
      </c>
      <c r="R3" s="72">
        <v>103</v>
      </c>
      <c r="S3" s="73">
        <v>109</v>
      </c>
      <c r="T3" s="73">
        <v>106</v>
      </c>
      <c r="U3" s="73">
        <v>112</v>
      </c>
      <c r="V3" s="116">
        <f>P3/P3*100</f>
        <v>100</v>
      </c>
    </row>
    <row r="4" spans="1:23" ht="15.95" customHeight="1">
      <c r="A4" s="63">
        <v>3</v>
      </c>
      <c r="B4" s="107">
        <v>109</v>
      </c>
      <c r="C4" s="107">
        <v>104.80909090909094</v>
      </c>
      <c r="D4" s="107">
        <v>109.66</v>
      </c>
      <c r="E4" s="107">
        <v>109.05</v>
      </c>
      <c r="F4" s="107">
        <v>109.4793103448276</v>
      </c>
      <c r="G4" s="107">
        <v>105.18333333333332</v>
      </c>
      <c r="H4" s="107">
        <v>105.1</v>
      </c>
      <c r="I4" s="107">
        <v>110.01600000000001</v>
      </c>
      <c r="J4" s="107">
        <v>108.9</v>
      </c>
      <c r="K4" s="107">
        <v>108.21875</v>
      </c>
      <c r="L4" s="104">
        <v>106</v>
      </c>
      <c r="M4" s="98">
        <f t="shared" si="0"/>
        <v>105.14166666666665</v>
      </c>
      <c r="N4" s="98">
        <f>MAX(G4,H4,C4)-MIN(G4,H4,C4)</f>
        <v>0.3742424242423823</v>
      </c>
      <c r="O4" s="104">
        <v>109</v>
      </c>
      <c r="P4" s="98">
        <f t="shared" si="1"/>
        <v>108.64164390673982</v>
      </c>
      <c r="Q4" s="98">
        <f>MAX(B4,D4,E4,F4,I4,J4,K4)-MIN(B4,D4,E4,F4,I4,J4,K4)</f>
        <v>1.7972500000000053</v>
      </c>
      <c r="R4" s="72">
        <v>103</v>
      </c>
      <c r="S4" s="73">
        <v>109</v>
      </c>
      <c r="T4" s="73">
        <v>106</v>
      </c>
      <c r="U4" s="73">
        <v>112</v>
      </c>
      <c r="V4" s="116">
        <f>P4/P$3*100</f>
        <v>98.951940093030004</v>
      </c>
    </row>
    <row r="5" spans="1:23" ht="15.95" customHeight="1">
      <c r="A5" s="63">
        <v>4</v>
      </c>
      <c r="B5" s="107">
        <v>108.93703703703703</v>
      </c>
      <c r="C5" s="107">
        <v>105.39599999999999</v>
      </c>
      <c r="D5" s="107">
        <v>110.13</v>
      </c>
      <c r="E5" s="107">
        <v>108.92</v>
      </c>
      <c r="F5" s="107">
        <v>109.515625</v>
      </c>
      <c r="G5" s="107">
        <v>104.67692307692309</v>
      </c>
      <c r="H5" s="107">
        <v>104.3</v>
      </c>
      <c r="I5" s="107">
        <v>109.995</v>
      </c>
      <c r="J5" s="107">
        <v>109.02</v>
      </c>
      <c r="K5" s="107">
        <v>108.71428571428571</v>
      </c>
      <c r="L5" s="104">
        <v>106</v>
      </c>
      <c r="M5" s="98">
        <f t="shared" si="0"/>
        <v>104.48846153846154</v>
      </c>
      <c r="N5" s="98">
        <f>MAX(G5,H5,C5)-MIN(G5,H5,C5)</f>
        <v>1.0959999999999894</v>
      </c>
      <c r="O5" s="104">
        <v>109</v>
      </c>
      <c r="P5" s="98">
        <f t="shared" si="1"/>
        <v>108.82849346891533</v>
      </c>
      <c r="Q5" s="98">
        <f t="shared" ref="Q5:Q9" si="2">MAX(B5,D5,E5,F5,I5,J5,K5)-MIN(B5,D5,E5,F5,I5,J5,K5)</f>
        <v>1.4157142857142873</v>
      </c>
      <c r="R5" s="72">
        <v>103</v>
      </c>
      <c r="S5" s="73">
        <v>109</v>
      </c>
      <c r="T5" s="73">
        <v>106</v>
      </c>
      <c r="U5" s="73">
        <v>112</v>
      </c>
      <c r="V5" s="116">
        <f t="shared" ref="V5:V20" si="3">P5/P$3*100</f>
        <v>99.122124619128229</v>
      </c>
    </row>
    <row r="6" spans="1:23" ht="15.95" customHeight="1">
      <c r="A6" s="63">
        <v>5</v>
      </c>
      <c r="B6" s="107">
        <v>108.88518518518516</v>
      </c>
      <c r="C6" s="107">
        <v>104.83722222222224</v>
      </c>
      <c r="D6" s="107">
        <v>110.68</v>
      </c>
      <c r="E6" s="107">
        <v>108.8</v>
      </c>
      <c r="F6" s="107">
        <v>109.52542372881356</v>
      </c>
      <c r="G6" s="107">
        <v>104.79696969696967</v>
      </c>
      <c r="H6" s="107">
        <v>103.8</v>
      </c>
      <c r="I6" s="107">
        <v>108.499</v>
      </c>
      <c r="J6" s="107">
        <v>109.71</v>
      </c>
      <c r="K6" s="107">
        <v>108.2</v>
      </c>
      <c r="L6" s="104">
        <v>106</v>
      </c>
      <c r="M6" s="98">
        <f t="shared" si="0"/>
        <v>104.29848484848483</v>
      </c>
      <c r="N6" s="98">
        <f>MAX(G6,H6,C6)-MIN(G6,H6,C6)</f>
        <v>1.0372222222222405</v>
      </c>
      <c r="O6" s="104">
        <v>109</v>
      </c>
      <c r="P6" s="98">
        <f t="shared" si="1"/>
        <v>108.64210389202763</v>
      </c>
      <c r="Q6" s="98">
        <f t="shared" si="2"/>
        <v>2.480000000000004</v>
      </c>
      <c r="R6" s="72">
        <v>103</v>
      </c>
      <c r="S6" s="73">
        <v>109</v>
      </c>
      <c r="T6" s="73">
        <v>106</v>
      </c>
      <c r="U6" s="73">
        <v>112</v>
      </c>
      <c r="V6" s="116">
        <f t="shared" si="3"/>
        <v>98.952359052418032</v>
      </c>
    </row>
    <row r="7" spans="1:23" ht="15.95" customHeight="1">
      <c r="A7" s="63">
        <v>6</v>
      </c>
      <c r="B7" s="107">
        <v>108.64444444444443</v>
      </c>
      <c r="C7" s="107">
        <v>104.46318181818182</v>
      </c>
      <c r="D7" s="107">
        <v>110.02</v>
      </c>
      <c r="E7" s="107">
        <v>108.81</v>
      </c>
      <c r="F7" s="107">
        <v>109.4328125</v>
      </c>
      <c r="G7" s="107">
        <v>104.75098039215685</v>
      </c>
      <c r="H7" s="107">
        <v>104</v>
      </c>
      <c r="I7" s="107">
        <v>108.125</v>
      </c>
      <c r="J7" s="98">
        <v>109.71</v>
      </c>
      <c r="K7" s="107">
        <v>108.23809523809524</v>
      </c>
      <c r="L7" s="104">
        <v>106</v>
      </c>
      <c r="M7" s="98">
        <f t="shared" si="0"/>
        <v>104.37549019607843</v>
      </c>
      <c r="N7" s="98">
        <f>MAX(G7,H7,C7)-MIN(G7,H7,C7)</f>
        <v>0.75098039215684764</v>
      </c>
      <c r="O7" s="104">
        <v>109</v>
      </c>
      <c r="P7" s="98">
        <f t="shared" si="1"/>
        <v>108.43044175009018</v>
      </c>
      <c r="Q7" s="98">
        <f t="shared" si="2"/>
        <v>1.894999999999996</v>
      </c>
      <c r="R7" s="72">
        <v>103</v>
      </c>
      <c r="S7" s="73">
        <v>109</v>
      </c>
      <c r="T7" s="73">
        <v>106</v>
      </c>
      <c r="U7" s="73">
        <v>112</v>
      </c>
      <c r="V7" s="116">
        <f t="shared" si="3"/>
        <v>98.759574970404913</v>
      </c>
    </row>
    <row r="8" spans="1:23" ht="15.95" customHeight="1">
      <c r="A8" s="63">
        <v>7</v>
      </c>
      <c r="B8" s="107">
        <v>108.840625</v>
      </c>
      <c r="C8" s="107">
        <v>104.33750000000001</v>
      </c>
      <c r="D8" s="107">
        <v>110.15</v>
      </c>
      <c r="E8" s="107">
        <v>108.69</v>
      </c>
      <c r="F8" s="107">
        <v>109.51967209999999</v>
      </c>
      <c r="G8" s="107">
        <v>104.22105263157894</v>
      </c>
      <c r="H8" s="107">
        <v>104.2</v>
      </c>
      <c r="I8" s="107">
        <v>108.48099999999999</v>
      </c>
      <c r="J8" s="98">
        <v>109.61</v>
      </c>
      <c r="K8" s="107">
        <v>108.35294117647059</v>
      </c>
      <c r="L8" s="104">
        <v>106</v>
      </c>
      <c r="M8" s="98">
        <f t="shared" si="0"/>
        <v>104.21052631578948</v>
      </c>
      <c r="N8" s="98">
        <f>MAX(G8,H8,C8)-MIN(G8,H8,C8)</f>
        <v>0.13750000000000284</v>
      </c>
      <c r="O8" s="104">
        <v>109</v>
      </c>
      <c r="P8" s="98">
        <f t="shared" si="1"/>
        <v>108.49771728455883</v>
      </c>
      <c r="Q8" s="98">
        <f t="shared" si="2"/>
        <v>1.7970588235294116</v>
      </c>
      <c r="R8" s="72">
        <v>103</v>
      </c>
      <c r="S8" s="73">
        <v>109</v>
      </c>
      <c r="T8" s="73">
        <v>106</v>
      </c>
      <c r="U8" s="73">
        <v>112</v>
      </c>
      <c r="V8" s="116">
        <f t="shared" si="3"/>
        <v>98.820850227452581</v>
      </c>
    </row>
    <row r="9" spans="1:23" ht="15.95" customHeight="1">
      <c r="A9" s="63">
        <v>8</v>
      </c>
      <c r="B9" s="107">
        <v>109.08124999999998</v>
      </c>
      <c r="C9" s="107">
        <v>104.19772727272725</v>
      </c>
      <c r="D9" s="107">
        <v>110.41</v>
      </c>
      <c r="E9" s="107">
        <v>108.85</v>
      </c>
      <c r="F9" s="107">
        <v>108.93593749999999</v>
      </c>
      <c r="G9" s="107">
        <v>104.14210526315792</v>
      </c>
      <c r="H9" s="107">
        <v>104.1</v>
      </c>
      <c r="I9" s="107">
        <v>108.99299999999999</v>
      </c>
      <c r="J9" s="107">
        <v>109.61</v>
      </c>
      <c r="K9" s="107">
        <v>108.7</v>
      </c>
      <c r="L9" s="104">
        <v>106</v>
      </c>
      <c r="M9" s="98">
        <f t="shared" si="0"/>
        <v>104.12105263157895</v>
      </c>
      <c r="N9" s="98">
        <f>MAX(G9,H9,C9)-MIN(G9,H9,C9)</f>
        <v>9.7727272727254899E-2</v>
      </c>
      <c r="O9" s="104">
        <v>109</v>
      </c>
      <c r="P9" s="98">
        <f t="shared" si="1"/>
        <v>108.59723934659091</v>
      </c>
      <c r="Q9" s="98">
        <f t="shared" si="2"/>
        <v>1.7099999999999937</v>
      </c>
      <c r="R9" s="72">
        <v>103</v>
      </c>
      <c r="S9" s="73">
        <v>109</v>
      </c>
      <c r="T9" s="73">
        <v>106</v>
      </c>
      <c r="U9" s="73">
        <v>112</v>
      </c>
      <c r="V9" s="116">
        <f t="shared" si="3"/>
        <v>98.911495957450796</v>
      </c>
    </row>
    <row r="10" spans="1:23" ht="15.95" customHeight="1">
      <c r="A10" s="63">
        <v>9</v>
      </c>
      <c r="B10" s="107">
        <v>108.89375000000001</v>
      </c>
      <c r="C10" s="107">
        <v>104.22526315789473</v>
      </c>
      <c r="D10" s="107">
        <v>110.68</v>
      </c>
      <c r="E10" s="107">
        <v>108.59</v>
      </c>
      <c r="F10" s="107">
        <v>108.83076923076922</v>
      </c>
      <c r="G10" s="107">
        <v>104.85714285714286</v>
      </c>
      <c r="H10" s="107">
        <v>104.6</v>
      </c>
      <c r="I10" s="107">
        <v>109.161</v>
      </c>
      <c r="J10" s="107">
        <v>109.34</v>
      </c>
      <c r="K10" s="107">
        <v>108</v>
      </c>
      <c r="L10" s="104">
        <v>106</v>
      </c>
      <c r="M10" s="98">
        <f t="shared" si="0"/>
        <v>104.72857142857143</v>
      </c>
      <c r="N10" s="98">
        <f>MAX(G10,H10,C10)-MIN(G10,H10,C10)</f>
        <v>0.63187969924813103</v>
      </c>
      <c r="O10" s="104">
        <v>109</v>
      </c>
      <c r="P10" s="98">
        <f t="shared" si="1"/>
        <v>108.46509779858299</v>
      </c>
      <c r="Q10" s="98">
        <f t="shared" ref="Q10:Q20" si="4">MAX(B10,C10,D10,E10,F10,I10,J10,K10)-MIN(B10,C10,D10,E10,F10,I10,J10,K10)</f>
        <v>6.4547368421052767</v>
      </c>
      <c r="R10" s="72">
        <v>103</v>
      </c>
      <c r="S10" s="73">
        <v>109</v>
      </c>
      <c r="T10" s="73">
        <v>106</v>
      </c>
      <c r="U10" s="73">
        <v>112</v>
      </c>
      <c r="V10" s="116">
        <f t="shared" si="3"/>
        <v>98.791140060097987</v>
      </c>
    </row>
    <row r="11" spans="1:23" ht="15.95" customHeight="1">
      <c r="A11" s="63">
        <v>10</v>
      </c>
      <c r="B11" s="107">
        <v>108.99374999999999</v>
      </c>
      <c r="C11" s="107">
        <v>104.83150000000001</v>
      </c>
      <c r="D11" s="107">
        <v>110.02500000000001</v>
      </c>
      <c r="E11" s="107">
        <v>108.56</v>
      </c>
      <c r="F11" s="107">
        <v>109.1</v>
      </c>
      <c r="G11" s="107">
        <v>104.6952380952381</v>
      </c>
      <c r="H11" s="107">
        <v>104</v>
      </c>
      <c r="I11" s="107">
        <v>109.021</v>
      </c>
      <c r="J11" s="107">
        <v>109.23</v>
      </c>
      <c r="K11" s="107">
        <v>108.94444444444444</v>
      </c>
      <c r="L11" s="104">
        <v>106</v>
      </c>
      <c r="M11" s="98">
        <f t="shared" si="0"/>
        <v>104.34761904761905</v>
      </c>
      <c r="N11" s="98">
        <f>MAX(G11,H11,C11)-MIN(G11,H11,C11)</f>
        <v>0.83150000000000546</v>
      </c>
      <c r="O11" s="104">
        <v>109</v>
      </c>
      <c r="P11" s="98">
        <f t="shared" si="1"/>
        <v>108.58821180555555</v>
      </c>
      <c r="Q11" s="98">
        <f t="shared" si="4"/>
        <v>5.1935000000000002</v>
      </c>
      <c r="R11" s="72">
        <v>103</v>
      </c>
      <c r="S11" s="73">
        <v>109</v>
      </c>
      <c r="T11" s="73">
        <v>106</v>
      </c>
      <c r="U11" s="73">
        <v>112</v>
      </c>
      <c r="V11" s="116">
        <f t="shared" si="3"/>
        <v>98.903273579110447</v>
      </c>
    </row>
    <row r="12" spans="1:23" ht="15.95" customHeight="1">
      <c r="A12" s="63">
        <v>11</v>
      </c>
      <c r="B12" s="107">
        <v>108.97500000000002</v>
      </c>
      <c r="C12" s="107">
        <v>104.89399999999998</v>
      </c>
      <c r="D12" s="107">
        <v>109.1</v>
      </c>
      <c r="E12" s="107">
        <v>108.61</v>
      </c>
      <c r="F12" s="107">
        <v>109.29682539682544</v>
      </c>
      <c r="G12" s="107">
        <v>104.43333333333332</v>
      </c>
      <c r="H12" s="107">
        <v>104.4</v>
      </c>
      <c r="I12" s="107">
        <v>109.206</v>
      </c>
      <c r="J12" s="98">
        <v>109.38</v>
      </c>
      <c r="K12" s="107">
        <v>108.7</v>
      </c>
      <c r="L12" s="104">
        <v>106</v>
      </c>
      <c r="M12" s="98">
        <f t="shared" si="0"/>
        <v>104.41666666666666</v>
      </c>
      <c r="N12" s="98">
        <f>MAX(G12,H12,C12)-MIN(G12,H12,C12)</f>
        <v>0.49399999999997135</v>
      </c>
      <c r="O12" s="104">
        <v>109</v>
      </c>
      <c r="P12" s="98">
        <f t="shared" si="1"/>
        <v>108.52022817460319</v>
      </c>
      <c r="Q12" s="98">
        <f t="shared" si="4"/>
        <v>4.4860000000000184</v>
      </c>
      <c r="R12" s="72">
        <v>103</v>
      </c>
      <c r="S12" s="73">
        <v>109</v>
      </c>
      <c r="T12" s="73">
        <v>106</v>
      </c>
      <c r="U12" s="73">
        <v>112</v>
      </c>
      <c r="V12" s="116">
        <f t="shared" si="3"/>
        <v>98.841353380415015</v>
      </c>
    </row>
    <row r="13" spans="1:23" ht="15.95" customHeight="1">
      <c r="A13" s="63">
        <v>12</v>
      </c>
      <c r="B13" s="107">
        <v>109.05624999999998</v>
      </c>
      <c r="C13" s="107">
        <v>104.88409523809523</v>
      </c>
      <c r="D13" s="107">
        <v>109.2</v>
      </c>
      <c r="E13" s="107">
        <v>108.65</v>
      </c>
      <c r="F13" s="107">
        <v>109.14912280701751</v>
      </c>
      <c r="G13" s="107">
        <v>104.46</v>
      </c>
      <c r="H13" s="107">
        <v>104.3</v>
      </c>
      <c r="I13" s="107">
        <v>109.004</v>
      </c>
      <c r="J13" s="98">
        <v>108.93</v>
      </c>
      <c r="K13" s="107">
        <v>108.9375</v>
      </c>
      <c r="L13" s="104">
        <v>106</v>
      </c>
      <c r="M13" s="98">
        <f t="shared" si="0"/>
        <v>104.38</v>
      </c>
      <c r="N13" s="98">
        <f>MAX(G13,H13,C13)-MIN(G13,H13,C13)</f>
        <v>0.58409523809523023</v>
      </c>
      <c r="O13" s="104">
        <v>109</v>
      </c>
      <c r="P13" s="98">
        <f t="shared" si="1"/>
        <v>108.47637100563909</v>
      </c>
      <c r="Q13" s="98">
        <f t="shared" si="4"/>
        <v>4.3159047619047755</v>
      </c>
      <c r="R13" s="72">
        <v>103</v>
      </c>
      <c r="S13" s="73">
        <v>109</v>
      </c>
      <c r="T13" s="73">
        <v>106</v>
      </c>
      <c r="U13" s="73">
        <v>112</v>
      </c>
      <c r="V13" s="116">
        <f t="shared" si="3"/>
        <v>98.801407814424593</v>
      </c>
    </row>
    <row r="14" spans="1:23" ht="15.95" customHeight="1">
      <c r="A14" s="63">
        <v>1</v>
      </c>
      <c r="B14" s="107">
        <v>108.86562499999999</v>
      </c>
      <c r="C14" s="107">
        <v>104.66500000000001</v>
      </c>
      <c r="D14" s="107">
        <v>109.16</v>
      </c>
      <c r="E14" s="107">
        <v>108.73</v>
      </c>
      <c r="F14" s="107">
        <v>109.20666666666665</v>
      </c>
      <c r="G14" s="107">
        <v>104.80714285714286</v>
      </c>
      <c r="H14" s="107">
        <v>103.6</v>
      </c>
      <c r="I14" s="107">
        <v>109.288</v>
      </c>
      <c r="J14" s="107">
        <v>109.05</v>
      </c>
      <c r="K14" s="107">
        <v>108.82352941176471</v>
      </c>
      <c r="L14" s="104">
        <v>106</v>
      </c>
      <c r="M14" s="98">
        <f t="shared" si="0"/>
        <v>104.20357142857142</v>
      </c>
      <c r="N14" s="98">
        <f>MAX(G14,H14,C14)-MIN(G14,H14,C14)</f>
        <v>1.2071428571428697</v>
      </c>
      <c r="O14" s="104">
        <v>109</v>
      </c>
      <c r="P14" s="98">
        <f t="shared" si="1"/>
        <v>108.47360263480392</v>
      </c>
      <c r="Q14" s="98">
        <f t="shared" si="4"/>
        <v>4.6229999999999905</v>
      </c>
      <c r="R14" s="72">
        <v>103</v>
      </c>
      <c r="S14" s="73">
        <v>109</v>
      </c>
      <c r="T14" s="73">
        <v>106</v>
      </c>
      <c r="U14" s="73">
        <v>112</v>
      </c>
      <c r="V14" s="116">
        <f t="shared" si="3"/>
        <v>98.798886353452659</v>
      </c>
    </row>
    <row r="15" spans="1:23" ht="15.95" customHeight="1">
      <c r="A15" s="63">
        <v>2</v>
      </c>
      <c r="B15" s="107">
        <v>109.065625</v>
      </c>
      <c r="C15" s="107">
        <v>104.10250000000001</v>
      </c>
      <c r="D15" s="107">
        <v>109.09</v>
      </c>
      <c r="E15" s="107">
        <v>108.47</v>
      </c>
      <c r="F15" s="107">
        <v>109.00655737704922</v>
      </c>
      <c r="G15" s="107">
        <v>104.31428571428572</v>
      </c>
      <c r="H15" s="107">
        <v>103.6</v>
      </c>
      <c r="I15" s="107">
        <v>109.124</v>
      </c>
      <c r="J15" s="107">
        <v>108.73</v>
      </c>
      <c r="K15" s="107">
        <v>108.89473684210526</v>
      </c>
      <c r="L15" s="104">
        <v>106</v>
      </c>
      <c r="M15" s="98">
        <f t="shared" si="0"/>
        <v>103.95714285714286</v>
      </c>
      <c r="N15" s="98">
        <f>MAX(G15,H15,C15)-MIN(G15,H15,C15)</f>
        <v>0.71428571428572241</v>
      </c>
      <c r="O15" s="104">
        <v>109</v>
      </c>
      <c r="P15" s="98">
        <f t="shared" si="1"/>
        <v>108.31042740239431</v>
      </c>
      <c r="Q15" s="98">
        <f t="shared" si="4"/>
        <v>5.021499999999989</v>
      </c>
      <c r="R15" s="72">
        <v>103</v>
      </c>
      <c r="S15" s="73">
        <v>109</v>
      </c>
      <c r="T15" s="73">
        <v>106</v>
      </c>
      <c r="U15" s="73">
        <v>112</v>
      </c>
      <c r="V15" s="116">
        <f t="shared" si="3"/>
        <v>98.650264653325195</v>
      </c>
      <c r="W15" s="12"/>
    </row>
    <row r="16" spans="1:23" ht="15.95" customHeight="1">
      <c r="A16" s="63">
        <v>3</v>
      </c>
      <c r="B16" s="107">
        <v>109.04999999999998</v>
      </c>
      <c r="C16" s="107">
        <v>103.94236363636364</v>
      </c>
      <c r="D16" s="107">
        <v>109.99</v>
      </c>
      <c r="E16" s="107">
        <v>108.59</v>
      </c>
      <c r="F16" s="107">
        <v>109.03230769230764</v>
      </c>
      <c r="G16" s="107">
        <v>105.43913043478263</v>
      </c>
      <c r="H16" s="107">
        <v>104.4</v>
      </c>
      <c r="I16" s="107">
        <v>109.19199999999999</v>
      </c>
      <c r="J16" s="107">
        <v>109.72</v>
      </c>
      <c r="K16" s="107">
        <v>108.94444444444444</v>
      </c>
      <c r="L16" s="104">
        <v>106</v>
      </c>
      <c r="M16" s="98">
        <f t="shared" si="0"/>
        <v>104.91956521739132</v>
      </c>
      <c r="N16" s="98">
        <f>MAX(G16,H16,C16)-MIN(G16,H16,C16)</f>
        <v>1.4967667984189887</v>
      </c>
      <c r="O16" s="104">
        <v>109</v>
      </c>
      <c r="P16" s="98">
        <f t="shared" si="1"/>
        <v>108.55763947163948</v>
      </c>
      <c r="Q16" s="98">
        <f t="shared" si="4"/>
        <v>6.0476363636363573</v>
      </c>
      <c r="R16" s="72">
        <v>103</v>
      </c>
      <c r="S16" s="73">
        <v>109</v>
      </c>
      <c r="T16" s="73">
        <v>106</v>
      </c>
      <c r="U16" s="73">
        <v>112</v>
      </c>
      <c r="V16" s="116">
        <f t="shared" si="3"/>
        <v>98.875427979160179</v>
      </c>
      <c r="W16" s="12"/>
    </row>
    <row r="17" spans="1:23" ht="15.95" customHeight="1">
      <c r="A17" s="63">
        <v>4</v>
      </c>
      <c r="B17" s="107">
        <v>109.0125</v>
      </c>
      <c r="C17" s="107">
        <v>103.65050000000001</v>
      </c>
      <c r="D17" s="188"/>
      <c r="E17" s="107">
        <v>109.2</v>
      </c>
      <c r="F17" s="107">
        <v>109.02241379310344</v>
      </c>
      <c r="G17" s="107">
        <v>104.07368421052634</v>
      </c>
      <c r="H17" s="107">
        <v>104.1</v>
      </c>
      <c r="I17" s="107">
        <v>109.404</v>
      </c>
      <c r="J17" s="107">
        <v>109.82</v>
      </c>
      <c r="K17" s="188"/>
      <c r="L17" s="104">
        <v>106</v>
      </c>
      <c r="M17" s="98">
        <f t="shared" si="0"/>
        <v>104.08684210526317</v>
      </c>
      <c r="N17" s="98">
        <f>MAX(G17,H17,C17)-MIN(G17,H17,C17)</f>
        <v>0.44949999999998624</v>
      </c>
      <c r="O17" s="104">
        <v>109</v>
      </c>
      <c r="P17" s="98">
        <f t="shared" si="1"/>
        <v>108.35156896551723</v>
      </c>
      <c r="Q17" s="98">
        <f t="shared" si="4"/>
        <v>6.1694999999999851</v>
      </c>
      <c r="R17" s="72">
        <v>103</v>
      </c>
      <c r="S17" s="73">
        <v>109</v>
      </c>
      <c r="T17" s="73">
        <v>106</v>
      </c>
      <c r="U17" s="73">
        <v>112</v>
      </c>
      <c r="V17" s="116">
        <f t="shared" si="3"/>
        <v>98.687736817249444</v>
      </c>
      <c r="W17" s="12"/>
    </row>
    <row r="18" spans="1:23" ht="15.95" customHeight="1">
      <c r="A18" s="63">
        <v>5</v>
      </c>
      <c r="B18" s="107">
        <v>108.89687500000002</v>
      </c>
      <c r="C18" s="107">
        <v>104.1875</v>
      </c>
      <c r="D18" s="188"/>
      <c r="E18" s="107">
        <v>108.98</v>
      </c>
      <c r="F18" s="107">
        <v>108.31333333333333</v>
      </c>
      <c r="G18" s="107">
        <v>104.16190476190476</v>
      </c>
      <c r="H18" s="107">
        <v>104.4</v>
      </c>
      <c r="I18" s="107">
        <v>109.143</v>
      </c>
      <c r="J18" s="107">
        <v>109.92</v>
      </c>
      <c r="K18" s="188"/>
      <c r="L18" s="104">
        <v>106</v>
      </c>
      <c r="M18" s="98">
        <f t="shared" si="0"/>
        <v>104.28095238095239</v>
      </c>
      <c r="N18" s="98">
        <f>MAX(G18,H18,C18)-MIN(G18,H18,C18)</f>
        <v>0.2380952380952408</v>
      </c>
      <c r="O18" s="104">
        <v>109</v>
      </c>
      <c r="P18" s="98">
        <f t="shared" si="1"/>
        <v>108.24011805555556</v>
      </c>
      <c r="Q18" s="98">
        <f t="shared" si="4"/>
        <v>5.7325000000000017</v>
      </c>
      <c r="R18" s="72">
        <v>103</v>
      </c>
      <c r="S18" s="73">
        <v>109</v>
      </c>
      <c r="T18" s="73">
        <v>106</v>
      </c>
      <c r="U18" s="73">
        <v>112</v>
      </c>
      <c r="V18" s="116">
        <f t="shared" si="3"/>
        <v>98.586226168392656</v>
      </c>
      <c r="W18" s="12"/>
    </row>
    <row r="19" spans="1:23" ht="15.95" customHeight="1">
      <c r="A19" s="65">
        <v>6</v>
      </c>
      <c r="B19" s="107">
        <v>108.80312499999998</v>
      </c>
      <c r="C19" s="107">
        <v>104.33636363636364</v>
      </c>
      <c r="D19" s="188"/>
      <c r="E19" s="107">
        <v>109.25</v>
      </c>
      <c r="F19" s="107">
        <v>107.89122807017547</v>
      </c>
      <c r="G19" s="188"/>
      <c r="H19" s="107">
        <v>103.8</v>
      </c>
      <c r="I19" s="107">
        <v>109.117</v>
      </c>
      <c r="J19" s="107">
        <v>109.72</v>
      </c>
      <c r="K19" s="188"/>
      <c r="L19" s="104">
        <v>106</v>
      </c>
      <c r="M19" s="98">
        <f t="shared" si="0"/>
        <v>103.8</v>
      </c>
      <c r="N19" s="98">
        <f>MAX(G19,H19,C19)-MIN(G19,H19,C19)</f>
        <v>0.53636363636364592</v>
      </c>
      <c r="O19" s="104">
        <v>109</v>
      </c>
      <c r="P19" s="98">
        <f t="shared" si="1"/>
        <v>108.18628611775652</v>
      </c>
      <c r="Q19" s="98">
        <f>MAX(B19,C19,D19,E19,F19,I19,J19,K19)-MIN(B19,C19,D19,E19,F19,I19,J19,K19)</f>
        <v>5.3836363636363558</v>
      </c>
      <c r="R19" s="72">
        <v>103</v>
      </c>
      <c r="S19" s="73">
        <v>109</v>
      </c>
      <c r="T19" s="73">
        <v>106</v>
      </c>
      <c r="U19" s="73">
        <v>112</v>
      </c>
      <c r="V19" s="116">
        <f t="shared" si="3"/>
        <v>98.537195479122573</v>
      </c>
      <c r="W19" s="12"/>
    </row>
    <row r="20" spans="1:23" ht="15.95" customHeight="1">
      <c r="A20" s="65">
        <v>7</v>
      </c>
      <c r="B20" s="188"/>
      <c r="C20" s="107">
        <v>104.02619047619051</v>
      </c>
      <c r="D20" s="188"/>
      <c r="E20" s="188"/>
      <c r="F20" s="188"/>
      <c r="G20" s="188"/>
      <c r="H20" s="107">
        <v>104</v>
      </c>
      <c r="I20" s="188"/>
      <c r="J20" s="107">
        <v>109.175</v>
      </c>
      <c r="K20" s="188"/>
      <c r="L20" s="104">
        <v>106</v>
      </c>
      <c r="M20" s="98">
        <f t="shared" si="0"/>
        <v>104</v>
      </c>
      <c r="N20" s="98">
        <f>MAX(G20,H20,C20)-MIN(G20,H20,C20)</f>
        <v>2.6190476190507184E-2</v>
      </c>
      <c r="O20" s="104">
        <v>109</v>
      </c>
      <c r="P20" s="98">
        <f>AVERAGE(B20,C20,D20,E20,F20,I20,J20,K20)</f>
        <v>106.60059523809525</v>
      </c>
      <c r="Q20" s="98">
        <f>MAX(B20,C20,D20,E20,F20,I20,J20,K20)-MIN(B20,C20,D20,E20,F20,I20,J20,K20)</f>
        <v>5.14880952380949</v>
      </c>
      <c r="R20" s="72">
        <v>103</v>
      </c>
      <c r="S20" s="73">
        <v>109</v>
      </c>
      <c r="T20" s="73">
        <v>106</v>
      </c>
      <c r="U20" s="73">
        <v>112</v>
      </c>
      <c r="V20" s="116">
        <f t="shared" si="3"/>
        <v>97.092931720880856</v>
      </c>
      <c r="W20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R31"/>
  <sheetViews>
    <sheetView zoomScale="80" workbookViewId="0">
      <selection activeCell="S29" sqref="S29"/>
    </sheetView>
  </sheetViews>
  <sheetFormatPr defaultRowHeight="13.5"/>
  <cols>
    <col min="1" max="1" width="3.625" customWidth="1"/>
    <col min="2" max="2" width="8.1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6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21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7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8"/>
      <c r="C3" s="108"/>
      <c r="D3" s="108">
        <v>11.048</v>
      </c>
      <c r="E3" s="108">
        <v>11.14</v>
      </c>
      <c r="F3" s="108"/>
      <c r="G3" s="108">
        <v>11.268421052631581</v>
      </c>
      <c r="H3" s="108"/>
      <c r="I3" s="108">
        <v>11.153</v>
      </c>
      <c r="J3" s="108"/>
      <c r="K3" s="108"/>
      <c r="L3" s="107">
        <v>11.3</v>
      </c>
      <c r="M3" s="109">
        <f t="shared" ref="M3:M20" si="0">AVERAGE(B3:K3)</f>
        <v>11.152355263157895</v>
      </c>
      <c r="N3" s="109">
        <f t="shared" ref="N3:N20" si="1">MAX(B3:K3)-MIN(B3:K3)</f>
        <v>0.22042105263158085</v>
      </c>
      <c r="O3" s="89">
        <v>10.8</v>
      </c>
      <c r="P3" s="90">
        <v>11.8</v>
      </c>
      <c r="Q3" s="116">
        <f>M3/M3*100</f>
        <v>100</v>
      </c>
    </row>
    <row r="4" spans="1:18" ht="15.95" customHeight="1">
      <c r="A4" s="63">
        <v>3</v>
      </c>
      <c r="B4" s="108">
        <v>11.359259259259261</v>
      </c>
      <c r="C4" s="108">
        <v>11.423409090909093</v>
      </c>
      <c r="D4" s="108">
        <v>11.007</v>
      </c>
      <c r="E4" s="108">
        <v>11.11</v>
      </c>
      <c r="F4" s="108">
        <v>11.304827586206898</v>
      </c>
      <c r="G4" s="108">
        <v>11.237499999999999</v>
      </c>
      <c r="H4" s="108">
        <v>11.27</v>
      </c>
      <c r="I4" s="108">
        <v>11.067</v>
      </c>
      <c r="J4" s="108">
        <v>11.44</v>
      </c>
      <c r="K4" s="108">
        <v>11.307692307692308</v>
      </c>
      <c r="L4" s="107">
        <v>11.3</v>
      </c>
      <c r="M4" s="109">
        <f t="shared" si="0"/>
        <v>11.252668824406756</v>
      </c>
      <c r="N4" s="109">
        <f t="shared" si="1"/>
        <v>0.43299999999999983</v>
      </c>
      <c r="O4" s="89">
        <v>10.8</v>
      </c>
      <c r="P4" s="90">
        <v>11.8</v>
      </c>
      <c r="Q4" s="116">
        <f>M4/M$3*100</f>
        <v>100.89948319329685</v>
      </c>
    </row>
    <row r="5" spans="1:18" ht="15.95" customHeight="1">
      <c r="A5" s="63">
        <v>4</v>
      </c>
      <c r="B5" s="108">
        <v>11.30740740740741</v>
      </c>
      <c r="C5" s="108">
        <v>11.414249999999999</v>
      </c>
      <c r="D5" s="108">
        <v>11.1</v>
      </c>
      <c r="E5" s="108">
        <v>11.17</v>
      </c>
      <c r="F5" s="108">
        <v>11.3140625</v>
      </c>
      <c r="G5" s="108">
        <v>11.239102564102565</v>
      </c>
      <c r="H5" s="108">
        <v>11.3</v>
      </c>
      <c r="I5" s="108">
        <v>11.085000000000001</v>
      </c>
      <c r="J5" s="108">
        <v>11.54</v>
      </c>
      <c r="K5" s="108">
        <v>11.322727272727276</v>
      </c>
      <c r="L5" s="107">
        <v>11.3</v>
      </c>
      <c r="M5" s="109">
        <f t="shared" si="0"/>
        <v>11.279254974423724</v>
      </c>
      <c r="N5" s="109">
        <f t="shared" si="1"/>
        <v>0.45499999999999829</v>
      </c>
      <c r="O5" s="89">
        <v>10.8</v>
      </c>
      <c r="P5" s="90">
        <v>11.8</v>
      </c>
      <c r="Q5" s="116">
        <f t="shared" ref="Q5:Q20" si="2">M5/M$3*100</f>
        <v>101.1378736443686</v>
      </c>
    </row>
    <row r="6" spans="1:18" ht="15.95" customHeight="1">
      <c r="A6" s="63">
        <v>5</v>
      </c>
      <c r="B6" s="108">
        <v>11.351851851851857</v>
      </c>
      <c r="C6" s="108">
        <v>11.384777777777778</v>
      </c>
      <c r="D6" s="108">
        <v>11.066000000000001</v>
      </c>
      <c r="E6" s="108">
        <v>11.16</v>
      </c>
      <c r="F6" s="108">
        <v>11.523275862068965</v>
      </c>
      <c r="G6" s="108">
        <v>11.206249999999997</v>
      </c>
      <c r="H6" s="108">
        <v>11.33</v>
      </c>
      <c r="I6" s="108">
        <v>11.095000000000001</v>
      </c>
      <c r="J6" s="108">
        <v>11.55</v>
      </c>
      <c r="K6" s="108">
        <v>11.275</v>
      </c>
      <c r="L6" s="107">
        <v>11.3</v>
      </c>
      <c r="M6" s="109">
        <f t="shared" si="0"/>
        <v>11.294215549169859</v>
      </c>
      <c r="N6" s="109">
        <f t="shared" si="1"/>
        <v>0.48399999999999999</v>
      </c>
      <c r="O6" s="89">
        <v>10.8</v>
      </c>
      <c r="P6" s="90">
        <v>11.8</v>
      </c>
      <c r="Q6" s="116">
        <f t="shared" si="2"/>
        <v>101.27202086612685</v>
      </c>
    </row>
    <row r="7" spans="1:18" ht="15.95" customHeight="1">
      <c r="A7" s="63">
        <v>6</v>
      </c>
      <c r="B7" s="108">
        <v>11.248148148148143</v>
      </c>
      <c r="C7" s="108">
        <v>11.3865</v>
      </c>
      <c r="D7" s="108">
        <v>11.109</v>
      </c>
      <c r="E7" s="108">
        <v>11.13</v>
      </c>
      <c r="F7" s="108">
        <v>11.530615384615388</v>
      </c>
      <c r="G7" s="108">
        <v>11.199645390070923</v>
      </c>
      <c r="H7" s="108">
        <v>11.21</v>
      </c>
      <c r="I7" s="108">
        <v>11.115</v>
      </c>
      <c r="J7" s="109">
        <v>11.39</v>
      </c>
      <c r="K7" s="108">
        <v>11.285714285714286</v>
      </c>
      <c r="L7" s="107">
        <v>11.3</v>
      </c>
      <c r="M7" s="109">
        <f t="shared" si="0"/>
        <v>11.260462320854874</v>
      </c>
      <c r="N7" s="109">
        <f t="shared" si="1"/>
        <v>0.42161538461538761</v>
      </c>
      <c r="O7" s="89">
        <v>10.8</v>
      </c>
      <c r="P7" s="90">
        <v>11.8</v>
      </c>
      <c r="Q7" s="116">
        <f t="shared" si="2"/>
        <v>100.96936526093383</v>
      </c>
    </row>
    <row r="8" spans="1:18" ht="15.95" customHeight="1">
      <c r="A8" s="63">
        <v>7</v>
      </c>
      <c r="B8" s="108">
        <v>11.224999999999996</v>
      </c>
      <c r="C8" s="108">
        <v>11.4954</v>
      </c>
      <c r="D8" s="108">
        <v>11.175000000000001</v>
      </c>
      <c r="E8" s="108">
        <v>11.11</v>
      </c>
      <c r="F8" s="108">
        <v>11.53016667</v>
      </c>
      <c r="G8" s="108">
        <v>11.26341463414634</v>
      </c>
      <c r="H8" s="108">
        <v>11.13</v>
      </c>
      <c r="I8" s="108">
        <v>11.063000000000001</v>
      </c>
      <c r="J8" s="109">
        <v>11.37</v>
      </c>
      <c r="K8" s="108">
        <v>11.28</v>
      </c>
      <c r="L8" s="107">
        <v>11.3</v>
      </c>
      <c r="M8" s="109">
        <f t="shared" si="0"/>
        <v>11.264198130414634</v>
      </c>
      <c r="N8" s="109">
        <f t="shared" si="1"/>
        <v>0.46716666999999923</v>
      </c>
      <c r="O8" s="89">
        <v>10.8</v>
      </c>
      <c r="P8" s="90">
        <v>11.8</v>
      </c>
      <c r="Q8" s="116">
        <f t="shared" si="2"/>
        <v>101.00286320349043</v>
      </c>
    </row>
    <row r="9" spans="1:18" ht="15.95" customHeight="1">
      <c r="A9" s="63">
        <v>8</v>
      </c>
      <c r="B9" s="108">
        <v>11.237499999999997</v>
      </c>
      <c r="C9" s="108">
        <v>11.481</v>
      </c>
      <c r="D9" s="108">
        <v>11.159000000000001</v>
      </c>
      <c r="E9" s="108">
        <v>11.16</v>
      </c>
      <c r="F9" s="108">
        <v>11.51131147540984</v>
      </c>
      <c r="G9" s="108">
        <v>11.174561403508772</v>
      </c>
      <c r="H9" s="108">
        <v>11.26</v>
      </c>
      <c r="I9" s="108">
        <v>11.087999999999999</v>
      </c>
      <c r="J9" s="108">
        <v>11.5</v>
      </c>
      <c r="K9" s="108">
        <v>11.261904761904763</v>
      </c>
      <c r="L9" s="107">
        <v>11.3</v>
      </c>
      <c r="M9" s="109">
        <f t="shared" si="0"/>
        <v>11.283327764082337</v>
      </c>
      <c r="N9" s="109">
        <f t="shared" si="1"/>
        <v>0.42331147540984126</v>
      </c>
      <c r="O9" s="89">
        <v>10.8</v>
      </c>
      <c r="P9" s="90">
        <v>11.8</v>
      </c>
      <c r="Q9" s="116">
        <f t="shared" si="2"/>
        <v>101.17439319169748</v>
      </c>
    </row>
    <row r="10" spans="1:18" ht="15.95" customHeight="1">
      <c r="A10" s="63">
        <v>9</v>
      </c>
      <c r="B10" s="108">
        <v>11.274999999999999</v>
      </c>
      <c r="C10" s="108">
        <v>11.420368421052633</v>
      </c>
      <c r="D10" s="108">
        <v>11.185</v>
      </c>
      <c r="E10" s="108">
        <v>11.14</v>
      </c>
      <c r="F10" s="108">
        <v>11.444393939393935</v>
      </c>
      <c r="G10" s="108">
        <v>11.215833333333332</v>
      </c>
      <c r="H10" s="108">
        <v>11.17</v>
      </c>
      <c r="I10" s="108">
        <v>11.083</v>
      </c>
      <c r="J10" s="108">
        <v>11.31</v>
      </c>
      <c r="K10" s="108">
        <v>11.223529411764705</v>
      </c>
      <c r="L10" s="107">
        <v>11.3</v>
      </c>
      <c r="M10" s="109">
        <f t="shared" si="0"/>
        <v>11.24671251055446</v>
      </c>
      <c r="N10" s="109">
        <f t="shared" si="1"/>
        <v>0.36139393939393472</v>
      </c>
      <c r="O10" s="89">
        <v>10.8</v>
      </c>
      <c r="P10" s="90">
        <v>11.8</v>
      </c>
      <c r="Q10" s="116">
        <f t="shared" si="2"/>
        <v>100.84607461984534</v>
      </c>
    </row>
    <row r="11" spans="1:18" ht="15.95" customHeight="1">
      <c r="A11" s="63">
        <v>10</v>
      </c>
      <c r="B11" s="108">
        <v>11.253124999999999</v>
      </c>
      <c r="C11" s="108">
        <v>11.425549999999998</v>
      </c>
      <c r="D11" s="108">
        <v>11.154</v>
      </c>
      <c r="E11" s="108">
        <v>11.15</v>
      </c>
      <c r="F11" s="108">
        <v>11.422881355932196</v>
      </c>
      <c r="G11" s="108">
        <v>11.266666666666667</v>
      </c>
      <c r="H11" s="108">
        <v>11.31</v>
      </c>
      <c r="I11" s="108">
        <v>11.414999999999999</v>
      </c>
      <c r="J11" s="108">
        <v>11.33</v>
      </c>
      <c r="K11" s="108">
        <v>11.247368421052634</v>
      </c>
      <c r="L11" s="107">
        <v>11.3</v>
      </c>
      <c r="M11" s="109">
        <f t="shared" si="0"/>
        <v>11.297459144365149</v>
      </c>
      <c r="N11" s="109">
        <f t="shared" si="1"/>
        <v>0.2755499999999973</v>
      </c>
      <c r="O11" s="89">
        <v>10.8</v>
      </c>
      <c r="P11" s="90">
        <v>11.8</v>
      </c>
      <c r="Q11" s="116">
        <f t="shared" si="2"/>
        <v>101.30110526237097</v>
      </c>
    </row>
    <row r="12" spans="1:18" ht="15.95" customHeight="1">
      <c r="A12" s="63">
        <v>11</v>
      </c>
      <c r="B12" s="108">
        <v>11.246874999999996</v>
      </c>
      <c r="C12" s="108">
        <v>11.460699999999999</v>
      </c>
      <c r="D12" s="108">
        <v>11.202999999999999</v>
      </c>
      <c r="E12" s="108">
        <v>11.21</v>
      </c>
      <c r="F12" s="108">
        <v>11.511999999999997</v>
      </c>
      <c r="G12" s="108">
        <v>11.334782608695651</v>
      </c>
      <c r="H12" s="108">
        <v>11.26</v>
      </c>
      <c r="I12" s="108">
        <v>11.378</v>
      </c>
      <c r="J12" s="109">
        <v>11.36</v>
      </c>
      <c r="K12" s="108">
        <v>11.252631578947367</v>
      </c>
      <c r="L12" s="107">
        <v>11.3</v>
      </c>
      <c r="M12" s="109">
        <f t="shared" si="0"/>
        <v>11.321798918764301</v>
      </c>
      <c r="N12" s="109">
        <f t="shared" si="1"/>
        <v>0.3089999999999975</v>
      </c>
      <c r="O12" s="89">
        <v>10.8</v>
      </c>
      <c r="P12" s="90">
        <v>11.8</v>
      </c>
      <c r="Q12" s="116">
        <f>M12/M$3*100</f>
        <v>101.51935310172702</v>
      </c>
    </row>
    <row r="13" spans="1:18" ht="15.95" customHeight="1">
      <c r="A13" s="63">
        <v>12</v>
      </c>
      <c r="B13" s="108">
        <v>11.262500000000003</v>
      </c>
      <c r="C13" s="108">
        <v>11.369714285714286</v>
      </c>
      <c r="D13" s="108">
        <v>11.234</v>
      </c>
      <c r="E13" s="108">
        <v>11.22</v>
      </c>
      <c r="F13" s="108">
        <v>11.487368421052636</v>
      </c>
      <c r="G13" s="108">
        <v>11.35378787878788</v>
      </c>
      <c r="H13" s="108">
        <v>11.16</v>
      </c>
      <c r="I13" s="108">
        <v>11.385</v>
      </c>
      <c r="J13" s="109">
        <v>11.28</v>
      </c>
      <c r="K13" s="108">
        <v>11.237500000000001</v>
      </c>
      <c r="L13" s="107">
        <v>11.3</v>
      </c>
      <c r="M13" s="109">
        <f t="shared" si="0"/>
        <v>11.298987058555481</v>
      </c>
      <c r="N13" s="109">
        <f t="shared" si="1"/>
        <v>0.32736842105263619</v>
      </c>
      <c r="O13" s="89">
        <v>10.8</v>
      </c>
      <c r="P13" s="90">
        <v>11.8</v>
      </c>
      <c r="Q13" s="116">
        <f>M13/M$3*100</f>
        <v>101.31480563466255</v>
      </c>
    </row>
    <row r="14" spans="1:18" ht="15.95" customHeight="1">
      <c r="A14" s="63">
        <v>1</v>
      </c>
      <c r="B14" s="108">
        <v>11.281250000000002</v>
      </c>
      <c r="C14" s="108">
        <v>11.340599999999998</v>
      </c>
      <c r="D14" s="108">
        <v>11.226000000000001</v>
      </c>
      <c r="E14" s="108">
        <v>11.18</v>
      </c>
      <c r="F14" s="108">
        <v>11.447894736842105</v>
      </c>
      <c r="G14" s="108">
        <v>11.387500000000003</v>
      </c>
      <c r="H14" s="108">
        <v>11.08</v>
      </c>
      <c r="I14" s="108">
        <v>11.523999999999999</v>
      </c>
      <c r="J14" s="108">
        <v>11.31</v>
      </c>
      <c r="K14" s="108">
        <v>11.2</v>
      </c>
      <c r="L14" s="107">
        <v>11.3</v>
      </c>
      <c r="M14" s="109">
        <f t="shared" si="0"/>
        <v>11.297724473684211</v>
      </c>
      <c r="N14" s="109">
        <f t="shared" si="1"/>
        <v>0.44399999999999906</v>
      </c>
      <c r="O14" s="89">
        <v>10.8</v>
      </c>
      <c r="P14" s="90">
        <v>11.8</v>
      </c>
      <c r="Q14" s="116">
        <f t="shared" si="2"/>
        <v>101.30348439496495</v>
      </c>
    </row>
    <row r="15" spans="1:18" ht="15.95" customHeight="1">
      <c r="A15" s="63">
        <v>2</v>
      </c>
      <c r="B15" s="108">
        <v>11.234375</v>
      </c>
      <c r="C15" s="108">
        <v>11.467000000000002</v>
      </c>
      <c r="D15" s="108">
        <v>11.265000000000001</v>
      </c>
      <c r="E15" s="108">
        <v>11.19</v>
      </c>
      <c r="F15" s="108">
        <v>11.326551724137929</v>
      </c>
      <c r="G15" s="108">
        <v>11.398076923076925</v>
      </c>
      <c r="H15" s="108">
        <v>11.22</v>
      </c>
      <c r="I15" s="108">
        <v>11.452</v>
      </c>
      <c r="J15" s="108">
        <v>11.18</v>
      </c>
      <c r="K15" s="108">
        <v>11.210526315789474</v>
      </c>
      <c r="L15" s="107">
        <v>11.3</v>
      </c>
      <c r="M15" s="109">
        <f t="shared" si="0"/>
        <v>11.294352996300432</v>
      </c>
      <c r="N15" s="109">
        <f t="shared" si="1"/>
        <v>0.28700000000000259</v>
      </c>
      <c r="O15" s="89">
        <v>10.8</v>
      </c>
      <c r="P15" s="90">
        <v>11.8</v>
      </c>
      <c r="Q15" s="116">
        <f t="shared" si="2"/>
        <v>101.27325331548242</v>
      </c>
      <c r="R15" s="12"/>
    </row>
    <row r="16" spans="1:18" ht="15.95" customHeight="1">
      <c r="A16" s="63">
        <v>3</v>
      </c>
      <c r="B16" s="108">
        <v>11.199999999999996</v>
      </c>
      <c r="C16" s="108">
        <v>11.509636363636362</v>
      </c>
      <c r="D16" s="108">
        <v>11.173999999999999</v>
      </c>
      <c r="E16" s="108">
        <v>11.1</v>
      </c>
      <c r="F16" s="108">
        <v>11.375781249999999</v>
      </c>
      <c r="G16" s="108">
        <v>11.335802469135805</v>
      </c>
      <c r="H16" s="108">
        <v>11.14</v>
      </c>
      <c r="I16" s="108">
        <v>11.414999999999999</v>
      </c>
      <c r="J16" s="108">
        <v>11.21</v>
      </c>
      <c r="K16" s="108">
        <v>11.127777777777775</v>
      </c>
      <c r="L16" s="107">
        <v>11.3</v>
      </c>
      <c r="M16" s="109">
        <f t="shared" si="0"/>
        <v>11.258799786054995</v>
      </c>
      <c r="N16" s="109">
        <f t="shared" si="1"/>
        <v>0.40963636363636269</v>
      </c>
      <c r="O16" s="89">
        <v>10.8</v>
      </c>
      <c r="P16" s="90">
        <v>11.8</v>
      </c>
      <c r="Q16" s="116">
        <f t="shared" si="2"/>
        <v>100.95445778389738</v>
      </c>
      <c r="R16" s="12"/>
    </row>
    <row r="17" spans="1:18" ht="15.95" customHeight="1">
      <c r="A17" s="63">
        <v>4</v>
      </c>
      <c r="B17" s="108">
        <v>11.268749999999997</v>
      </c>
      <c r="C17" s="108">
        <v>11.501349999999999</v>
      </c>
      <c r="D17" s="189"/>
      <c r="E17" s="108">
        <v>11.09</v>
      </c>
      <c r="F17" s="108">
        <v>11.424561403508772</v>
      </c>
      <c r="G17" s="108">
        <v>11.283333333333333</v>
      </c>
      <c r="H17" s="108">
        <v>11.17</v>
      </c>
      <c r="I17" s="108">
        <v>11.365</v>
      </c>
      <c r="J17" s="108">
        <v>11.23</v>
      </c>
      <c r="K17" s="189"/>
      <c r="L17" s="107">
        <v>11.3</v>
      </c>
      <c r="M17" s="109">
        <f t="shared" si="0"/>
        <v>11.291624342105262</v>
      </c>
      <c r="N17" s="109">
        <f t="shared" si="1"/>
        <v>0.41134999999999877</v>
      </c>
      <c r="O17" s="89">
        <v>10.8</v>
      </c>
      <c r="P17" s="90">
        <v>11.8</v>
      </c>
      <c r="Q17" s="116">
        <f t="shared" si="2"/>
        <v>101.24878624883343</v>
      </c>
      <c r="R17" s="12"/>
    </row>
    <row r="18" spans="1:18" ht="15.95" customHeight="1">
      <c r="A18" s="63">
        <v>5</v>
      </c>
      <c r="B18" s="108">
        <v>11.340624999999999</v>
      </c>
      <c r="C18" s="108">
        <v>11.434749999999998</v>
      </c>
      <c r="D18" s="189"/>
      <c r="E18" s="108">
        <v>11.08</v>
      </c>
      <c r="F18" s="108">
        <v>11.368275862068966</v>
      </c>
      <c r="G18" s="108">
        <v>11.314285714285715</v>
      </c>
      <c r="H18" s="108">
        <v>11.24</v>
      </c>
      <c r="I18" s="108">
        <v>11.406000000000001</v>
      </c>
      <c r="J18" s="108">
        <v>11.35</v>
      </c>
      <c r="K18" s="189"/>
      <c r="L18" s="107">
        <v>11.3</v>
      </c>
      <c r="M18" s="109">
        <f t="shared" si="0"/>
        <v>11.316742072044335</v>
      </c>
      <c r="N18" s="109">
        <f t="shared" si="1"/>
        <v>0.35474999999999746</v>
      </c>
      <c r="O18" s="89">
        <v>10.8</v>
      </c>
      <c r="P18" s="90">
        <v>11.8</v>
      </c>
      <c r="Q18" s="116">
        <f t="shared" si="2"/>
        <v>101.47400979441083</v>
      </c>
      <c r="R18" s="12"/>
    </row>
    <row r="19" spans="1:18" ht="15.95" customHeight="1">
      <c r="A19" s="65">
        <v>6</v>
      </c>
      <c r="B19" s="108">
        <v>11.215624999999994</v>
      </c>
      <c r="C19" s="108">
        <v>11.436772727272725</v>
      </c>
      <c r="D19" s="189"/>
      <c r="E19" s="108">
        <v>11.07</v>
      </c>
      <c r="F19" s="108">
        <v>11.445714285714287</v>
      </c>
      <c r="G19" s="189"/>
      <c r="H19" s="108">
        <v>11.15</v>
      </c>
      <c r="I19" s="108">
        <v>11.250999999999999</v>
      </c>
      <c r="J19" s="108">
        <v>11.22</v>
      </c>
      <c r="K19" s="189"/>
      <c r="L19" s="107">
        <v>11.3</v>
      </c>
      <c r="M19" s="109">
        <f t="shared" si="0"/>
        <v>11.255587430426715</v>
      </c>
      <c r="N19" s="109">
        <f t="shared" si="1"/>
        <v>0.37571428571428633</v>
      </c>
      <c r="O19" s="89">
        <v>10.8</v>
      </c>
      <c r="P19" s="90">
        <v>11.8</v>
      </c>
      <c r="Q19" s="116">
        <f t="shared" si="2"/>
        <v>100.92565350397193</v>
      </c>
      <c r="R19" s="12"/>
    </row>
    <row r="20" spans="1:18" ht="15.95" customHeight="1">
      <c r="A20" s="65">
        <v>7</v>
      </c>
      <c r="B20" s="189"/>
      <c r="C20" s="108">
        <v>11.424333333333333</v>
      </c>
      <c r="D20" s="189"/>
      <c r="E20" s="189"/>
      <c r="F20" s="189"/>
      <c r="G20" s="189"/>
      <c r="H20" s="108">
        <v>11.25</v>
      </c>
      <c r="I20" s="108">
        <v>11.271000000000001</v>
      </c>
      <c r="J20" s="189"/>
      <c r="K20" s="189"/>
      <c r="L20" s="107">
        <v>11.3</v>
      </c>
      <c r="M20" s="109">
        <f t="shared" si="0"/>
        <v>11.315111111111113</v>
      </c>
      <c r="N20" s="109">
        <f t="shared" si="1"/>
        <v>0.17433333333333323</v>
      </c>
      <c r="O20" s="89">
        <v>10.8</v>
      </c>
      <c r="P20" s="90">
        <v>11.8</v>
      </c>
      <c r="Q20" s="116">
        <f t="shared" si="2"/>
        <v>101.45938543126299</v>
      </c>
      <c r="R20" s="12"/>
    </row>
    <row r="31" spans="1:18">
      <c r="G31" t="s">
        <v>65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R20"/>
  <sheetViews>
    <sheetView zoomScale="80" workbookViewId="0">
      <selection activeCell="S28" sqref="S28"/>
    </sheetView>
  </sheetViews>
  <sheetFormatPr defaultRowHeight="15.75"/>
  <cols>
    <col min="1" max="1" width="3.7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6.875" style="128" customWidth="1"/>
    <col min="15" max="16" width="2.625" style="5" customWidth="1"/>
    <col min="17" max="17" width="11.875" bestFit="1" customWidth="1"/>
  </cols>
  <sheetData>
    <row r="1" spans="1:18" ht="20.100000000000001" customHeight="1">
      <c r="F1" s="54" t="s">
        <v>22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60</v>
      </c>
      <c r="N2" s="127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8"/>
      <c r="C3" s="108"/>
      <c r="D3" s="108">
        <v>6.0819999999999999</v>
      </c>
      <c r="E3" s="108">
        <v>6.17</v>
      </c>
      <c r="F3" s="108"/>
      <c r="G3" s="108">
        <v>6.1899999999999968</v>
      </c>
      <c r="H3" s="108"/>
      <c r="I3" s="108">
        <v>6.125</v>
      </c>
      <c r="J3" s="108"/>
      <c r="K3" s="108"/>
      <c r="L3" s="107">
        <v>6.1</v>
      </c>
      <c r="M3" s="109">
        <f t="shared" ref="M3:M20" si="0">AVERAGE(B3:K3)</f>
        <v>6.1417499999999992</v>
      </c>
      <c r="N3" s="109">
        <f t="shared" ref="N3:N20" si="1">MAX(B3:K3)-MIN(B3:K3)</f>
        <v>0.10799999999999699</v>
      </c>
      <c r="O3" s="89">
        <v>5.9</v>
      </c>
      <c r="P3" s="90">
        <v>6.3</v>
      </c>
      <c r="Q3" s="75">
        <f>M3/M3*100</f>
        <v>100</v>
      </c>
    </row>
    <row r="4" spans="1:18" ht="15.95" customHeight="1">
      <c r="A4" s="63">
        <v>3</v>
      </c>
      <c r="B4" s="108">
        <v>6.1925925925925913</v>
      </c>
      <c r="C4" s="108">
        <v>6.1890909090909085</v>
      </c>
      <c r="D4" s="108">
        <v>6.0570000000000004</v>
      </c>
      <c r="E4" s="108">
        <v>6.15</v>
      </c>
      <c r="F4" s="108">
        <v>6.1568965517241372</v>
      </c>
      <c r="G4" s="108">
        <v>6.1769230769230754</v>
      </c>
      <c r="H4" s="108">
        <v>6.13</v>
      </c>
      <c r="I4" s="108">
        <v>6.157</v>
      </c>
      <c r="J4" s="108">
        <v>6.05</v>
      </c>
      <c r="K4" s="108">
        <v>6.0692307692307672</v>
      </c>
      <c r="L4" s="107">
        <v>6.1</v>
      </c>
      <c r="M4" s="109">
        <f t="shared" si="0"/>
        <v>6.1328733899561483</v>
      </c>
      <c r="N4" s="109">
        <f t="shared" si="1"/>
        <v>0.14259259259259149</v>
      </c>
      <c r="O4" s="89">
        <v>5.9</v>
      </c>
      <c r="P4" s="90">
        <v>6.3</v>
      </c>
      <c r="Q4" s="75">
        <f>M4/M$3*100</f>
        <v>99.855470996965835</v>
      </c>
    </row>
    <row r="5" spans="1:18" ht="15.95" customHeight="1">
      <c r="A5" s="63">
        <v>4</v>
      </c>
      <c r="B5" s="108">
        <v>6.1999999999999993</v>
      </c>
      <c r="C5" s="108">
        <v>6.1979999999999995</v>
      </c>
      <c r="D5" s="108">
        <v>6.0519999999999996</v>
      </c>
      <c r="E5" s="108">
        <v>6.01</v>
      </c>
      <c r="F5" s="108">
        <v>6.1885714285714286</v>
      </c>
      <c r="G5" s="108">
        <v>6.1230769230769218</v>
      </c>
      <c r="H5" s="108">
        <v>6.1</v>
      </c>
      <c r="I5" s="108">
        <v>6.0490000000000004</v>
      </c>
      <c r="J5" s="108">
        <v>6.05</v>
      </c>
      <c r="K5" s="108">
        <v>5.9772727272727275</v>
      </c>
      <c r="L5" s="107">
        <v>6.1</v>
      </c>
      <c r="M5" s="109">
        <f t="shared" si="0"/>
        <v>6.0947921078921077</v>
      </c>
      <c r="N5" s="109">
        <f t="shared" si="1"/>
        <v>0.22272727272727177</v>
      </c>
      <c r="O5" s="89">
        <v>5.9</v>
      </c>
      <c r="P5" s="90">
        <v>6.3</v>
      </c>
      <c r="Q5" s="75">
        <f t="shared" ref="Q5:Q20" si="2">M5/M$3*100</f>
        <v>99.235431398088636</v>
      </c>
    </row>
    <row r="6" spans="1:18" ht="15.95" customHeight="1">
      <c r="A6" s="63">
        <v>5</v>
      </c>
      <c r="B6" s="108">
        <v>6.1740740740740714</v>
      </c>
      <c r="C6" s="108">
        <v>6.1937222222222221</v>
      </c>
      <c r="D6" s="108">
        <v>6.1</v>
      </c>
      <c r="E6" s="108">
        <v>6.09</v>
      </c>
      <c r="F6" s="108">
        <v>6.1870689655172439</v>
      </c>
      <c r="G6" s="108">
        <v>6.1111111111111081</v>
      </c>
      <c r="H6" s="108">
        <v>6.1</v>
      </c>
      <c r="I6" s="108">
        <v>6.032</v>
      </c>
      <c r="J6" s="108">
        <v>6.07</v>
      </c>
      <c r="K6" s="108">
        <v>5.9500000000000011</v>
      </c>
      <c r="L6" s="107">
        <v>6.1</v>
      </c>
      <c r="M6" s="109">
        <f t="shared" si="0"/>
        <v>6.100797637292465</v>
      </c>
      <c r="N6" s="109">
        <f t="shared" si="1"/>
        <v>0.24372222222222106</v>
      </c>
      <c r="O6" s="89">
        <v>5.9</v>
      </c>
      <c r="P6" s="90">
        <v>6.3</v>
      </c>
      <c r="Q6" s="75">
        <f t="shared" si="2"/>
        <v>99.333213453697496</v>
      </c>
    </row>
    <row r="7" spans="1:18" ht="15.95" customHeight="1">
      <c r="A7" s="63">
        <v>6</v>
      </c>
      <c r="B7" s="108">
        <v>6.1555555555555532</v>
      </c>
      <c r="C7" s="108">
        <v>6.1948181818181816</v>
      </c>
      <c r="D7" s="108">
        <v>6.07</v>
      </c>
      <c r="E7" s="108">
        <v>6.1</v>
      </c>
      <c r="F7" s="108">
        <v>6.1212307692307721</v>
      </c>
      <c r="G7" s="108">
        <v>6.1242424242424223</v>
      </c>
      <c r="H7" s="108">
        <v>6.15</v>
      </c>
      <c r="I7" s="108">
        <v>6.0270000000000001</v>
      </c>
      <c r="J7" s="109">
        <v>6.08</v>
      </c>
      <c r="K7" s="108">
        <v>5.9666666666666668</v>
      </c>
      <c r="L7" s="107">
        <v>6.1</v>
      </c>
      <c r="M7" s="109">
        <f t="shared" si="0"/>
        <v>6.0989513597513598</v>
      </c>
      <c r="N7" s="109">
        <f t="shared" si="1"/>
        <v>0.22815151515151477</v>
      </c>
      <c r="O7" s="89">
        <v>5.9</v>
      </c>
      <c r="P7" s="90">
        <v>6.3</v>
      </c>
      <c r="Q7" s="75">
        <f t="shared" si="2"/>
        <v>99.30315235480704</v>
      </c>
    </row>
    <row r="8" spans="1:18" ht="15.95" customHeight="1">
      <c r="A8" s="63">
        <v>7</v>
      </c>
      <c r="B8" s="108">
        <v>6.1312499999999961</v>
      </c>
      <c r="C8" s="108">
        <v>6.1494</v>
      </c>
      <c r="D8" s="108">
        <v>6.0570000000000004</v>
      </c>
      <c r="E8" s="108">
        <v>6.12</v>
      </c>
      <c r="F8" s="108">
        <v>6.1318333330000003</v>
      </c>
      <c r="G8" s="108">
        <v>6.0769841269841232</v>
      </c>
      <c r="H8" s="108">
        <v>6.15</v>
      </c>
      <c r="I8" s="108">
        <v>6.06</v>
      </c>
      <c r="J8" s="109">
        <v>6.05</v>
      </c>
      <c r="K8" s="108">
        <v>6.0117647058823529</v>
      </c>
      <c r="L8" s="107">
        <v>6.1</v>
      </c>
      <c r="M8" s="109">
        <f t="shared" si="0"/>
        <v>6.0938232165866468</v>
      </c>
      <c r="N8" s="109">
        <f t="shared" si="1"/>
        <v>0.13823529411764746</v>
      </c>
      <c r="O8" s="89">
        <v>5.9</v>
      </c>
      <c r="P8" s="90">
        <v>6.3</v>
      </c>
      <c r="Q8" s="75">
        <f t="shared" si="2"/>
        <v>99.21965590567261</v>
      </c>
    </row>
    <row r="9" spans="1:18" ht="15.95" customHeight="1">
      <c r="A9" s="63">
        <v>8</v>
      </c>
      <c r="B9" s="108">
        <v>6.1093749999999973</v>
      </c>
      <c r="C9" s="108">
        <v>6.160772727272728</v>
      </c>
      <c r="D9" s="108">
        <v>6.08</v>
      </c>
      <c r="E9" s="108">
        <v>6.13</v>
      </c>
      <c r="F9" s="108">
        <v>6.1076923076923064</v>
      </c>
      <c r="G9" s="108">
        <v>6.1184210526315779</v>
      </c>
      <c r="H9" s="108">
        <v>6.14</v>
      </c>
      <c r="I9" s="108">
        <v>6.05</v>
      </c>
      <c r="J9" s="108">
        <v>6.04</v>
      </c>
      <c r="K9" s="108">
        <v>5.9454545454545462</v>
      </c>
      <c r="L9" s="107">
        <v>6.1</v>
      </c>
      <c r="M9" s="109">
        <f t="shared" si="0"/>
        <v>6.0881715633051154</v>
      </c>
      <c r="N9" s="109">
        <f t="shared" si="1"/>
        <v>0.21531818181818174</v>
      </c>
      <c r="O9" s="89">
        <v>5.9</v>
      </c>
      <c r="P9" s="90">
        <v>6.3</v>
      </c>
      <c r="Q9" s="75">
        <f t="shared" si="2"/>
        <v>99.127635662557353</v>
      </c>
    </row>
    <row r="10" spans="1:18" ht="15.95" customHeight="1">
      <c r="A10" s="63">
        <v>9</v>
      </c>
      <c r="B10" s="108">
        <v>6.1249999999999947</v>
      </c>
      <c r="C10" s="108">
        <v>6.1587894736842115</v>
      </c>
      <c r="D10" s="108">
        <v>6.0650000000000004</v>
      </c>
      <c r="E10" s="108">
        <v>6.14</v>
      </c>
      <c r="F10" s="108">
        <v>6.1128125000000004</v>
      </c>
      <c r="G10" s="108">
        <v>6.1022727272727257</v>
      </c>
      <c r="H10" s="108">
        <v>6.12</v>
      </c>
      <c r="I10" s="108">
        <v>6.048</v>
      </c>
      <c r="J10" s="108">
        <v>6.04</v>
      </c>
      <c r="K10" s="108">
        <v>5.9318181818181843</v>
      </c>
      <c r="L10" s="107">
        <v>6.1</v>
      </c>
      <c r="M10" s="109">
        <f t="shared" si="0"/>
        <v>6.0843692882775118</v>
      </c>
      <c r="N10" s="109">
        <f t="shared" si="1"/>
        <v>0.22697129186602716</v>
      </c>
      <c r="O10" s="89">
        <v>5.9</v>
      </c>
      <c r="P10" s="90">
        <v>6.3</v>
      </c>
      <c r="Q10" s="75">
        <f t="shared" si="2"/>
        <v>99.065727004152109</v>
      </c>
    </row>
    <row r="11" spans="1:18" ht="15.95" customHeight="1">
      <c r="A11" s="63">
        <v>10</v>
      </c>
      <c r="B11" s="108">
        <v>6.1749999999999972</v>
      </c>
      <c r="C11" s="108">
        <v>6.1566500000000008</v>
      </c>
      <c r="D11" s="108">
        <v>6.07</v>
      </c>
      <c r="E11" s="108">
        <v>6.16</v>
      </c>
      <c r="F11" s="108">
        <v>6.0903333333333309</v>
      </c>
      <c r="G11" s="108">
        <v>6.1880952380952374</v>
      </c>
      <c r="H11" s="108">
        <v>6.15</v>
      </c>
      <c r="I11" s="108">
        <v>6.1820000000000004</v>
      </c>
      <c r="J11" s="108">
        <v>6.04</v>
      </c>
      <c r="K11" s="108">
        <v>5.9999999999999991</v>
      </c>
      <c r="L11" s="107">
        <v>6.1</v>
      </c>
      <c r="M11" s="109">
        <f t="shared" si="0"/>
        <v>6.1212078571428563</v>
      </c>
      <c r="N11" s="109">
        <f t="shared" si="1"/>
        <v>0.18809523809523832</v>
      </c>
      <c r="O11" s="89">
        <v>5.9</v>
      </c>
      <c r="P11" s="90">
        <v>6.3</v>
      </c>
      <c r="Q11" s="75">
        <f t="shared" si="2"/>
        <v>99.665532741366178</v>
      </c>
    </row>
    <row r="12" spans="1:18" ht="15.95" customHeight="1">
      <c r="A12" s="63">
        <v>11</v>
      </c>
      <c r="B12" s="108">
        <v>6.1656249999999977</v>
      </c>
      <c r="C12" s="108">
        <v>6.16995</v>
      </c>
      <c r="D12" s="108">
        <v>6.07</v>
      </c>
      <c r="E12" s="108">
        <v>6.13</v>
      </c>
      <c r="F12" s="108">
        <v>6.1173333333333346</v>
      </c>
      <c r="G12" s="108">
        <v>6.2304347826086959</v>
      </c>
      <c r="H12" s="108">
        <v>6.12</v>
      </c>
      <c r="I12" s="108">
        <v>6.1349999999999998</v>
      </c>
      <c r="J12" s="109">
        <v>6.03</v>
      </c>
      <c r="K12" s="108">
        <v>6.0150000000000006</v>
      </c>
      <c r="L12" s="107">
        <v>6.1</v>
      </c>
      <c r="M12" s="109">
        <f t="shared" si="0"/>
        <v>6.1183343115942019</v>
      </c>
      <c r="N12" s="109">
        <f t="shared" si="1"/>
        <v>0.21543478260869531</v>
      </c>
      <c r="O12" s="89">
        <v>5.9</v>
      </c>
      <c r="P12" s="90">
        <v>6.3</v>
      </c>
      <c r="Q12" s="75">
        <f t="shared" si="2"/>
        <v>99.618745660344416</v>
      </c>
    </row>
    <row r="13" spans="1:18" ht="15.95" customHeight="1">
      <c r="A13" s="63">
        <v>12</v>
      </c>
      <c r="B13" s="108">
        <v>6.1843749999999975</v>
      </c>
      <c r="C13" s="108">
        <v>6.2009999999999987</v>
      </c>
      <c r="D13" s="108">
        <v>6.0810000000000004</v>
      </c>
      <c r="E13" s="108">
        <v>6.16</v>
      </c>
      <c r="F13" s="108">
        <v>6.1196491228070196</v>
      </c>
      <c r="G13" s="108">
        <v>6.172727272727272</v>
      </c>
      <c r="H13" s="108">
        <v>6.2</v>
      </c>
      <c r="I13" s="108">
        <v>6.1269999999999998</v>
      </c>
      <c r="J13" s="109">
        <v>6.05</v>
      </c>
      <c r="K13" s="108">
        <v>6.0250000000000004</v>
      </c>
      <c r="L13" s="107">
        <v>6.1</v>
      </c>
      <c r="M13" s="109">
        <f t="shared" si="0"/>
        <v>6.1320751395534288</v>
      </c>
      <c r="N13" s="109">
        <f t="shared" si="1"/>
        <v>0.17599999999999838</v>
      </c>
      <c r="O13" s="89">
        <v>5.9</v>
      </c>
      <c r="P13" s="90">
        <v>6.3</v>
      </c>
      <c r="Q13" s="75">
        <f t="shared" si="2"/>
        <v>99.842473880464524</v>
      </c>
    </row>
    <row r="14" spans="1:18" ht="15.95" customHeight="1">
      <c r="A14" s="63">
        <v>1</v>
      </c>
      <c r="B14" s="108">
        <v>6.1843749999999975</v>
      </c>
      <c r="C14" s="108">
        <v>6.17875</v>
      </c>
      <c r="D14" s="108">
        <v>6.0629999999999997</v>
      </c>
      <c r="E14" s="108">
        <v>6.2</v>
      </c>
      <c r="F14" s="108">
        <v>6.1189655172413788</v>
      </c>
      <c r="G14" s="108">
        <v>6.1500000000000012</v>
      </c>
      <c r="H14" s="108">
        <v>6.17</v>
      </c>
      <c r="I14" s="108">
        <v>6.165</v>
      </c>
      <c r="J14" s="108">
        <v>6.08</v>
      </c>
      <c r="K14" s="108">
        <v>5.988235294117648</v>
      </c>
      <c r="L14" s="107">
        <v>6.1</v>
      </c>
      <c r="M14" s="109">
        <f t="shared" si="0"/>
        <v>6.1298325811359025</v>
      </c>
      <c r="N14" s="109">
        <f t="shared" si="1"/>
        <v>0.21176470588235219</v>
      </c>
      <c r="O14" s="89">
        <v>5.9</v>
      </c>
      <c r="P14" s="90">
        <v>6.3</v>
      </c>
      <c r="Q14" s="75">
        <f t="shared" si="2"/>
        <v>99.805960534634323</v>
      </c>
    </row>
    <row r="15" spans="1:18" ht="15.95" customHeight="1">
      <c r="A15" s="63">
        <v>2</v>
      </c>
      <c r="B15" s="108">
        <v>6.1406249999999973</v>
      </c>
      <c r="C15" s="108">
        <v>6.1725000000000003</v>
      </c>
      <c r="D15" s="108">
        <v>6.0970000000000004</v>
      </c>
      <c r="E15" s="108">
        <v>6.19</v>
      </c>
      <c r="F15" s="108">
        <v>6.1218333333333321</v>
      </c>
      <c r="G15" s="108">
        <v>6.1857142857142851</v>
      </c>
      <c r="H15" s="108">
        <v>6.2</v>
      </c>
      <c r="I15" s="108">
        <v>6.1609999999999996</v>
      </c>
      <c r="J15" s="108">
        <v>6.09</v>
      </c>
      <c r="K15" s="108">
        <v>6.042105263157894</v>
      </c>
      <c r="L15" s="107">
        <v>6.1</v>
      </c>
      <c r="M15" s="109">
        <f t="shared" si="0"/>
        <v>6.1400777882205517</v>
      </c>
      <c r="N15" s="109">
        <f t="shared" si="1"/>
        <v>0.1578947368421062</v>
      </c>
      <c r="O15" s="89">
        <v>5.9</v>
      </c>
      <c r="P15" s="90">
        <v>6.3</v>
      </c>
      <c r="Q15" s="75">
        <f t="shared" si="2"/>
        <v>99.972773040591889</v>
      </c>
      <c r="R15" s="12"/>
    </row>
    <row r="16" spans="1:18" ht="15.95" customHeight="1">
      <c r="A16" s="63">
        <v>3</v>
      </c>
      <c r="B16" s="108">
        <v>6.1687499999999966</v>
      </c>
      <c r="C16" s="108">
        <v>6.1747727272727273</v>
      </c>
      <c r="D16" s="108">
        <v>6.0890000000000004</v>
      </c>
      <c r="E16" s="108">
        <v>6.2</v>
      </c>
      <c r="F16" s="108">
        <v>6.1480645161290308</v>
      </c>
      <c r="G16" s="108">
        <v>6.0982142857142838</v>
      </c>
      <c r="H16" s="108">
        <v>6.21</v>
      </c>
      <c r="I16" s="108">
        <v>6.1139999999999999</v>
      </c>
      <c r="J16" s="108">
        <v>6.1</v>
      </c>
      <c r="K16" s="108">
        <v>5.9833333333333343</v>
      </c>
      <c r="L16" s="107">
        <v>6.1</v>
      </c>
      <c r="M16" s="109">
        <f t="shared" si="0"/>
        <v>6.1286134862449373</v>
      </c>
      <c r="N16" s="109">
        <f t="shared" si="1"/>
        <v>0.22666666666666568</v>
      </c>
      <c r="O16" s="89">
        <v>5.9</v>
      </c>
      <c r="P16" s="90">
        <v>6.3</v>
      </c>
      <c r="Q16" s="75">
        <f t="shared" si="2"/>
        <v>99.786111226359552</v>
      </c>
      <c r="R16" s="12"/>
    </row>
    <row r="17" spans="1:18" ht="15.95" customHeight="1">
      <c r="A17" s="63">
        <v>4</v>
      </c>
      <c r="B17" s="108">
        <v>6.099999999999997</v>
      </c>
      <c r="C17" s="108">
        <v>6.1935999999999982</v>
      </c>
      <c r="D17" s="189"/>
      <c r="E17" s="108">
        <v>6.24</v>
      </c>
      <c r="F17" s="108">
        <v>6.1682456140350883</v>
      </c>
      <c r="G17" s="108">
        <v>6.1772727272727277</v>
      </c>
      <c r="H17" s="108">
        <v>6.21</v>
      </c>
      <c r="I17" s="108">
        <v>6.1230000000000002</v>
      </c>
      <c r="J17" s="108">
        <v>6.05</v>
      </c>
      <c r="K17" s="189"/>
      <c r="L17" s="107">
        <v>6.1</v>
      </c>
      <c r="M17" s="109">
        <f t="shared" si="0"/>
        <v>6.1577647926634755</v>
      </c>
      <c r="N17" s="109">
        <f t="shared" si="1"/>
        <v>0.19000000000000039</v>
      </c>
      <c r="O17" s="89">
        <v>5.9</v>
      </c>
      <c r="P17" s="90">
        <v>6.3</v>
      </c>
      <c r="Q17" s="75">
        <f t="shared" si="2"/>
        <v>100.26075292324626</v>
      </c>
      <c r="R17" s="12"/>
    </row>
    <row r="18" spans="1:18" ht="15.95" customHeight="1">
      <c r="A18" s="63">
        <v>5</v>
      </c>
      <c r="B18" s="108">
        <v>6.1437499999999954</v>
      </c>
      <c r="C18" s="108">
        <v>6.1792500000000006</v>
      </c>
      <c r="D18" s="189"/>
      <c r="E18" s="108">
        <v>6.24</v>
      </c>
      <c r="F18" s="108">
        <v>6.176557377049182</v>
      </c>
      <c r="G18" s="108">
        <v>6.1904761904761907</v>
      </c>
      <c r="H18" s="108">
        <v>6.26</v>
      </c>
      <c r="I18" s="108">
        <v>6.1660000000000004</v>
      </c>
      <c r="J18" s="108">
        <v>6.06</v>
      </c>
      <c r="K18" s="189"/>
      <c r="L18" s="107">
        <v>6.1</v>
      </c>
      <c r="M18" s="109">
        <f t="shared" si="0"/>
        <v>6.1770041959406718</v>
      </c>
      <c r="N18" s="109">
        <f t="shared" si="1"/>
        <v>0.20000000000000018</v>
      </c>
      <c r="O18" s="89">
        <v>5.9</v>
      </c>
      <c r="P18" s="90">
        <v>6.3</v>
      </c>
      <c r="Q18" s="75">
        <f t="shared" si="2"/>
        <v>100.57400897041842</v>
      </c>
      <c r="R18" s="12"/>
    </row>
    <row r="19" spans="1:18" ht="15.95" customHeight="1">
      <c r="A19" s="65">
        <v>6</v>
      </c>
      <c r="B19" s="108">
        <v>6.1999999999999975</v>
      </c>
      <c r="C19" s="108">
        <v>6.16409090909091</v>
      </c>
      <c r="D19" s="189"/>
      <c r="E19" s="108">
        <v>6.23</v>
      </c>
      <c r="F19" s="108">
        <v>6.1754385964912295</v>
      </c>
      <c r="G19" s="189"/>
      <c r="H19" s="108">
        <v>6.29</v>
      </c>
      <c r="I19" s="108">
        <v>6.1390000000000002</v>
      </c>
      <c r="J19" s="108">
        <v>6.06</v>
      </c>
      <c r="K19" s="189"/>
      <c r="L19" s="107">
        <v>6.1</v>
      </c>
      <c r="M19" s="109">
        <f t="shared" si="0"/>
        <v>6.1797899293688774</v>
      </c>
      <c r="N19" s="109">
        <f t="shared" si="1"/>
        <v>0.23000000000000043</v>
      </c>
      <c r="O19" s="89">
        <v>5.9</v>
      </c>
      <c r="P19" s="90">
        <v>6.3</v>
      </c>
      <c r="Q19" s="75">
        <f t="shared" si="2"/>
        <v>100.61936629411615</v>
      </c>
      <c r="R19" s="12"/>
    </row>
    <row r="20" spans="1:18" ht="15.95" customHeight="1">
      <c r="A20" s="65">
        <v>7</v>
      </c>
      <c r="B20" s="189"/>
      <c r="C20" s="108">
        <v>6.1493809523809526</v>
      </c>
      <c r="D20" s="189"/>
      <c r="E20" s="189"/>
      <c r="F20" s="189"/>
      <c r="G20" s="189"/>
      <c r="H20" s="108">
        <v>6.28</v>
      </c>
      <c r="I20" s="108">
        <v>6.133</v>
      </c>
      <c r="J20" s="189"/>
      <c r="K20" s="189"/>
      <c r="L20" s="107">
        <v>6.1</v>
      </c>
      <c r="M20" s="109">
        <f t="shared" si="0"/>
        <v>6.1874603174603173</v>
      </c>
      <c r="N20" s="109">
        <f t="shared" si="1"/>
        <v>0.14700000000000024</v>
      </c>
      <c r="O20" s="89">
        <v>5.9</v>
      </c>
      <c r="P20" s="90">
        <v>6.3</v>
      </c>
      <c r="Q20" s="75">
        <f t="shared" si="2"/>
        <v>100.74425558611664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R20"/>
  <sheetViews>
    <sheetView zoomScale="80" workbookViewId="0">
      <selection activeCell="S33" sqref="S33"/>
    </sheetView>
  </sheetViews>
  <sheetFormatPr defaultRowHeight="13.5"/>
  <cols>
    <col min="1" max="1" width="3.75" customWidth="1"/>
    <col min="2" max="2" width="9.37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5.2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86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150</v>
      </c>
      <c r="K2" s="88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149.13</v>
      </c>
      <c r="E3" s="107">
        <v>150.44999999999999</v>
      </c>
      <c r="F3" s="107"/>
      <c r="G3" s="107">
        <v>156.25</v>
      </c>
      <c r="H3" s="107"/>
      <c r="I3" s="107">
        <v>149.56899999999999</v>
      </c>
      <c r="J3" s="107"/>
      <c r="K3" s="107"/>
      <c r="L3" s="104">
        <v>151</v>
      </c>
      <c r="M3" s="98">
        <f t="shared" ref="M3:M20" si="0">AVERAGE(B3:K3)</f>
        <v>151.34975</v>
      </c>
      <c r="N3" s="98">
        <f t="shared" ref="N3:N20" si="1">MAX(B3:K3)-MIN(B3:K3)</f>
        <v>7.1200000000000045</v>
      </c>
      <c r="O3" s="96">
        <v>143</v>
      </c>
      <c r="P3" s="97">
        <v>159</v>
      </c>
      <c r="Q3" s="116">
        <f>M3/M3*100</f>
        <v>100</v>
      </c>
    </row>
    <row r="4" spans="1:18" ht="15.95" customHeight="1">
      <c r="A4" s="63">
        <v>3</v>
      </c>
      <c r="B4" s="107">
        <v>151.96296296296296</v>
      </c>
      <c r="C4" s="107">
        <v>149.72772727272726</v>
      </c>
      <c r="D4" s="107">
        <v>150</v>
      </c>
      <c r="E4" s="107">
        <v>149.86000000000001</v>
      </c>
      <c r="F4" s="107">
        <v>151.70689655172416</v>
      </c>
      <c r="G4" s="107">
        <v>156.5</v>
      </c>
      <c r="H4" s="107">
        <v>150.69999999999999</v>
      </c>
      <c r="I4" s="107">
        <v>149.31</v>
      </c>
      <c r="J4" s="107">
        <v>148.71</v>
      </c>
      <c r="K4" s="107">
        <v>150.85714285714286</v>
      </c>
      <c r="L4" s="104">
        <v>151</v>
      </c>
      <c r="M4" s="98">
        <f t="shared" si="0"/>
        <v>150.93347296445572</v>
      </c>
      <c r="N4" s="98">
        <f t="shared" si="1"/>
        <v>7.789999999999992</v>
      </c>
      <c r="O4" s="96">
        <v>143</v>
      </c>
      <c r="P4" s="97">
        <v>159</v>
      </c>
      <c r="Q4" s="116">
        <f>M4/M$3*100</f>
        <v>99.724956905746936</v>
      </c>
    </row>
    <row r="5" spans="1:18" ht="15.95" customHeight="1">
      <c r="A5" s="63">
        <v>4</v>
      </c>
      <c r="B5" s="107">
        <v>151.74074074074073</v>
      </c>
      <c r="C5" s="107">
        <v>149.27349999999996</v>
      </c>
      <c r="D5" s="107">
        <v>148.85</v>
      </c>
      <c r="E5" s="107">
        <v>150.68</v>
      </c>
      <c r="F5" s="107">
        <v>152.36562499999999</v>
      </c>
      <c r="G5" s="107">
        <v>156.51923076923077</v>
      </c>
      <c r="H5" s="107">
        <v>150</v>
      </c>
      <c r="I5" s="107">
        <v>149.404</v>
      </c>
      <c r="J5" s="107">
        <v>149.28</v>
      </c>
      <c r="K5" s="107">
        <v>152.46666666666667</v>
      </c>
      <c r="L5" s="104">
        <v>151</v>
      </c>
      <c r="M5" s="98">
        <f t="shared" si="0"/>
        <v>151.05797631766382</v>
      </c>
      <c r="N5" s="98">
        <f t="shared" si="1"/>
        <v>7.6692307692307793</v>
      </c>
      <c r="O5" s="96">
        <v>143</v>
      </c>
      <c r="P5" s="97">
        <v>159</v>
      </c>
      <c r="Q5" s="116">
        <f t="shared" ref="Q5:Q20" si="2">M5/M$3*100</f>
        <v>99.807218920192341</v>
      </c>
    </row>
    <row r="6" spans="1:18" ht="15.95" customHeight="1">
      <c r="A6" s="63">
        <v>5</v>
      </c>
      <c r="B6" s="107">
        <v>151.96296296296296</v>
      </c>
      <c r="C6" s="107">
        <v>149.40777777777782</v>
      </c>
      <c r="D6" s="107">
        <v>149.63</v>
      </c>
      <c r="E6" s="107">
        <v>150.72999999999999</v>
      </c>
      <c r="F6" s="107">
        <v>153.66271186440679</v>
      </c>
      <c r="G6" s="107">
        <v>156.31818181818181</v>
      </c>
      <c r="H6" s="107">
        <v>150.19999999999999</v>
      </c>
      <c r="I6" s="107">
        <v>150.202</v>
      </c>
      <c r="J6" s="107">
        <v>149.56</v>
      </c>
      <c r="K6" s="107">
        <v>153.26315789473685</v>
      </c>
      <c r="L6" s="104">
        <v>151</v>
      </c>
      <c r="M6" s="98">
        <f t="shared" si="0"/>
        <v>151.49367923180662</v>
      </c>
      <c r="N6" s="98">
        <f t="shared" si="1"/>
        <v>6.9104040404039893</v>
      </c>
      <c r="O6" s="96">
        <v>143</v>
      </c>
      <c r="P6" s="97">
        <v>159</v>
      </c>
      <c r="Q6" s="116">
        <f t="shared" si="2"/>
        <v>100.09509710574787</v>
      </c>
    </row>
    <row r="7" spans="1:18" ht="15.95" customHeight="1">
      <c r="A7" s="63">
        <v>6</v>
      </c>
      <c r="B7" s="107">
        <v>151.74074074074073</v>
      </c>
      <c r="C7" s="107">
        <v>149.37909090909091</v>
      </c>
      <c r="D7" s="107">
        <v>149.19999999999999</v>
      </c>
      <c r="E7" s="107">
        <v>150.4</v>
      </c>
      <c r="F7" s="107">
        <v>152.7938461538462</v>
      </c>
      <c r="G7" s="107">
        <v>156.40909090909091</v>
      </c>
      <c r="H7" s="107">
        <v>149.30000000000001</v>
      </c>
      <c r="I7" s="107">
        <v>148.51499999999999</v>
      </c>
      <c r="J7" s="98">
        <v>149.9</v>
      </c>
      <c r="K7" s="107">
        <v>153.76190476190476</v>
      </c>
      <c r="L7" s="104">
        <v>151</v>
      </c>
      <c r="M7" s="98">
        <f t="shared" si="0"/>
        <v>151.13996734746735</v>
      </c>
      <c r="N7" s="98">
        <f t="shared" si="1"/>
        <v>7.8940909090909201</v>
      </c>
      <c r="O7" s="96">
        <v>143</v>
      </c>
      <c r="P7" s="97">
        <v>159</v>
      </c>
      <c r="Q7" s="116">
        <f t="shared" si="2"/>
        <v>99.861392138055962</v>
      </c>
    </row>
    <row r="8" spans="1:18" ht="15.95" customHeight="1">
      <c r="A8" s="63">
        <v>7</v>
      </c>
      <c r="B8" s="107">
        <v>152.0625</v>
      </c>
      <c r="C8" s="107">
        <v>149.26149999999998</v>
      </c>
      <c r="D8" s="107">
        <v>147.75</v>
      </c>
      <c r="E8" s="107">
        <v>150.07</v>
      </c>
      <c r="F8" s="107">
        <v>152.27457630000001</v>
      </c>
      <c r="G8" s="107">
        <v>154.90243902439025</v>
      </c>
      <c r="H8" s="107">
        <v>149.1</v>
      </c>
      <c r="I8" s="107">
        <v>148.01599999999999</v>
      </c>
      <c r="J8" s="98">
        <v>148.41999999999999</v>
      </c>
      <c r="K8" s="107">
        <v>153.42857142857142</v>
      </c>
      <c r="L8" s="104">
        <v>151</v>
      </c>
      <c r="M8" s="98">
        <f t="shared" si="0"/>
        <v>150.52855867529618</v>
      </c>
      <c r="N8" s="98">
        <f t="shared" si="1"/>
        <v>7.1524390243902474</v>
      </c>
      <c r="O8" s="96">
        <v>143</v>
      </c>
      <c r="P8" s="97">
        <v>159</v>
      </c>
      <c r="Q8" s="116">
        <f t="shared" si="2"/>
        <v>99.457421419788389</v>
      </c>
    </row>
    <row r="9" spans="1:18" ht="15.95" customHeight="1">
      <c r="A9" s="63">
        <v>8</v>
      </c>
      <c r="B9" s="107">
        <v>151.875</v>
      </c>
      <c r="C9" s="107">
        <v>149.04409090909095</v>
      </c>
      <c r="D9" s="107">
        <v>149.5</v>
      </c>
      <c r="E9" s="107">
        <v>150.26</v>
      </c>
      <c r="F9" s="107">
        <v>152.75692307692313</v>
      </c>
      <c r="G9" s="107">
        <v>154.15789473684211</v>
      </c>
      <c r="H9" s="107">
        <v>149.9</v>
      </c>
      <c r="I9" s="107">
        <v>148.66</v>
      </c>
      <c r="J9" s="107">
        <v>147.9</v>
      </c>
      <c r="K9" s="107">
        <v>152.09090909090909</v>
      </c>
      <c r="L9" s="104">
        <v>151</v>
      </c>
      <c r="M9" s="98">
        <f t="shared" si="0"/>
        <v>150.61448178137655</v>
      </c>
      <c r="N9" s="98">
        <f t="shared" si="1"/>
        <v>6.2578947368421041</v>
      </c>
      <c r="O9" s="96">
        <v>143</v>
      </c>
      <c r="P9" s="97">
        <v>159</v>
      </c>
      <c r="Q9" s="116">
        <f t="shared" si="2"/>
        <v>99.514192644108462</v>
      </c>
    </row>
    <row r="10" spans="1:18" ht="15.95" customHeight="1">
      <c r="A10" s="63">
        <v>9</v>
      </c>
      <c r="B10" s="107">
        <v>152.25</v>
      </c>
      <c r="C10" s="107">
        <v>149.99105263157892</v>
      </c>
      <c r="D10" s="107">
        <v>151.05000000000001</v>
      </c>
      <c r="E10" s="107">
        <v>149.93</v>
      </c>
      <c r="F10" s="107">
        <v>153.80153846153846</v>
      </c>
      <c r="G10" s="107">
        <v>156.09090909090909</v>
      </c>
      <c r="H10" s="107">
        <v>149.69999999999999</v>
      </c>
      <c r="I10" s="107">
        <v>148.90600000000001</v>
      </c>
      <c r="J10" s="107">
        <v>150.54</v>
      </c>
      <c r="K10" s="107">
        <v>153.40909090909091</v>
      </c>
      <c r="L10" s="104">
        <v>151</v>
      </c>
      <c r="M10" s="98">
        <f t="shared" si="0"/>
        <v>151.56685910931174</v>
      </c>
      <c r="N10" s="98">
        <f t="shared" si="1"/>
        <v>7.1849090909090876</v>
      </c>
      <c r="O10" s="96">
        <v>143</v>
      </c>
      <c r="P10" s="97">
        <v>159</v>
      </c>
      <c r="Q10" s="116">
        <f t="shared" si="2"/>
        <v>100.14344860781847</v>
      </c>
    </row>
    <row r="11" spans="1:18" ht="15.95" customHeight="1">
      <c r="A11" s="63">
        <v>10</v>
      </c>
      <c r="B11" s="107">
        <v>151.9375</v>
      </c>
      <c r="C11" s="107">
        <v>149.92350000000002</v>
      </c>
      <c r="D11" s="107">
        <v>148.57</v>
      </c>
      <c r="E11" s="107">
        <v>150.27000000000001</v>
      </c>
      <c r="F11" s="107">
        <v>153.62166666666661</v>
      </c>
      <c r="G11" s="107">
        <v>156.66666666666666</v>
      </c>
      <c r="H11" s="107">
        <v>149.5</v>
      </c>
      <c r="I11" s="107">
        <v>147.75299999999999</v>
      </c>
      <c r="J11" s="107">
        <v>149.04</v>
      </c>
      <c r="K11" s="107">
        <v>152.1</v>
      </c>
      <c r="L11" s="104">
        <v>151</v>
      </c>
      <c r="M11" s="98">
        <f t="shared" si="0"/>
        <v>150.93823333333333</v>
      </c>
      <c r="N11" s="98">
        <f t="shared" si="1"/>
        <v>8.9136666666666713</v>
      </c>
      <c r="O11" s="96">
        <v>143</v>
      </c>
      <c r="P11" s="97">
        <v>159</v>
      </c>
      <c r="Q11" s="116">
        <f t="shared" si="2"/>
        <v>99.72810218274779</v>
      </c>
    </row>
    <row r="12" spans="1:18" ht="15.95" customHeight="1">
      <c r="A12" s="63">
        <v>11</v>
      </c>
      <c r="B12" s="107">
        <v>152.03125</v>
      </c>
      <c r="C12" s="107">
        <v>149.64399999999998</v>
      </c>
      <c r="D12" s="107">
        <v>147.72</v>
      </c>
      <c r="E12" s="107">
        <v>150.28</v>
      </c>
      <c r="F12" s="107">
        <v>155.08166666666665</v>
      </c>
      <c r="G12" s="107">
        <v>156.58771929824562</v>
      </c>
      <c r="H12" s="107">
        <v>150</v>
      </c>
      <c r="I12" s="107">
        <v>147.392</v>
      </c>
      <c r="J12" s="98">
        <v>149.6</v>
      </c>
      <c r="K12" s="107">
        <v>152.19999999999999</v>
      </c>
      <c r="L12" s="104">
        <v>151</v>
      </c>
      <c r="M12" s="98">
        <f t="shared" si="0"/>
        <v>151.05366359649125</v>
      </c>
      <c r="N12" s="98">
        <f t="shared" si="1"/>
        <v>9.1957192982456206</v>
      </c>
      <c r="O12" s="96">
        <v>143</v>
      </c>
      <c r="P12" s="97">
        <v>159</v>
      </c>
      <c r="Q12" s="116">
        <f t="shared" si="2"/>
        <v>99.804369413554525</v>
      </c>
    </row>
    <row r="13" spans="1:18" ht="15.95" customHeight="1">
      <c r="A13" s="63">
        <v>12</v>
      </c>
      <c r="B13" s="107">
        <v>152.03125</v>
      </c>
      <c r="C13" s="107">
        <v>150.33204761904764</v>
      </c>
      <c r="D13" s="107">
        <v>148.38999999999999</v>
      </c>
      <c r="E13" s="107">
        <v>149.94999999999999</v>
      </c>
      <c r="F13" s="107">
        <v>154.19090909090906</v>
      </c>
      <c r="G13" s="107">
        <v>155.86363636363637</v>
      </c>
      <c r="H13" s="107">
        <v>150.1</v>
      </c>
      <c r="I13" s="107">
        <v>147.60900000000001</v>
      </c>
      <c r="J13" s="98">
        <v>148.09</v>
      </c>
      <c r="K13" s="107">
        <v>152.0625</v>
      </c>
      <c r="L13" s="104">
        <v>151</v>
      </c>
      <c r="M13" s="98">
        <f t="shared" si="0"/>
        <v>150.86193430735926</v>
      </c>
      <c r="N13" s="98">
        <f t="shared" si="1"/>
        <v>8.2546363636363651</v>
      </c>
      <c r="O13" s="96">
        <v>143</v>
      </c>
      <c r="P13" s="97">
        <v>159</v>
      </c>
      <c r="Q13" s="116">
        <f t="shared" si="2"/>
        <v>99.677689792919551</v>
      </c>
    </row>
    <row r="14" spans="1:18" ht="15.95" customHeight="1">
      <c r="A14" s="63">
        <v>1</v>
      </c>
      <c r="B14" s="107">
        <v>152.71875</v>
      </c>
      <c r="C14" s="107">
        <v>150.08455000000004</v>
      </c>
      <c r="D14" s="107">
        <v>150.13</v>
      </c>
      <c r="E14" s="107">
        <v>149.55000000000001</v>
      </c>
      <c r="F14" s="107">
        <v>153.98275862068968</v>
      </c>
      <c r="G14" s="107">
        <v>156.66666666666666</v>
      </c>
      <c r="H14" s="107">
        <v>149.80000000000001</v>
      </c>
      <c r="I14" s="107">
        <v>147.673</v>
      </c>
      <c r="J14" s="107">
        <v>148.66999999999999</v>
      </c>
      <c r="K14" s="107">
        <v>151.76470588235293</v>
      </c>
      <c r="L14" s="104">
        <v>151</v>
      </c>
      <c r="M14" s="98">
        <f t="shared" si="0"/>
        <v>151.10404311697093</v>
      </c>
      <c r="N14" s="98">
        <f t="shared" si="1"/>
        <v>8.9936666666666554</v>
      </c>
      <c r="O14" s="96">
        <v>143</v>
      </c>
      <c r="P14" s="97">
        <v>159</v>
      </c>
      <c r="Q14" s="116">
        <f t="shared" si="2"/>
        <v>99.83765623462935</v>
      </c>
    </row>
    <row r="15" spans="1:18" ht="15.95" customHeight="1">
      <c r="A15" s="63">
        <v>2</v>
      </c>
      <c r="B15" s="107">
        <v>151.40625</v>
      </c>
      <c r="C15" s="107">
        <v>149.67585000000003</v>
      </c>
      <c r="D15" s="107">
        <v>149.88</v>
      </c>
      <c r="E15" s="107">
        <v>149.97</v>
      </c>
      <c r="F15" s="107">
        <v>153.50166666666664</v>
      </c>
      <c r="G15" s="107">
        <v>156.875</v>
      </c>
      <c r="H15" s="107">
        <v>149.9</v>
      </c>
      <c r="I15" s="107">
        <v>148.10400000000001</v>
      </c>
      <c r="J15" s="107">
        <v>147.88999999999999</v>
      </c>
      <c r="K15" s="107">
        <v>152.1764705882353</v>
      </c>
      <c r="L15" s="104">
        <v>151</v>
      </c>
      <c r="M15" s="98">
        <f t="shared" si="0"/>
        <v>150.93792372549021</v>
      </c>
      <c r="N15" s="98">
        <f t="shared" si="1"/>
        <v>8.9850000000000136</v>
      </c>
      <c r="O15" s="96">
        <v>143</v>
      </c>
      <c r="P15" s="97">
        <v>159</v>
      </c>
      <c r="Q15" s="116">
        <f t="shared" si="2"/>
        <v>99.72789761825851</v>
      </c>
      <c r="R15" s="12"/>
    </row>
    <row r="16" spans="1:18" ht="15.95" customHeight="1">
      <c r="A16" s="63">
        <v>3</v>
      </c>
      <c r="B16" s="107">
        <v>151.125</v>
      </c>
      <c r="C16" s="107">
        <v>149.43868181818181</v>
      </c>
      <c r="D16" s="107">
        <v>148.02000000000001</v>
      </c>
      <c r="E16" s="107">
        <v>150.12</v>
      </c>
      <c r="F16" s="107">
        <v>152.7734375</v>
      </c>
      <c r="G16" s="107">
        <v>156.14285714285714</v>
      </c>
      <c r="H16" s="107">
        <v>150.19999999999999</v>
      </c>
      <c r="I16" s="107">
        <v>147.577</v>
      </c>
      <c r="J16" s="107">
        <v>147.47999999999999</v>
      </c>
      <c r="K16" s="107">
        <v>152.55555555555554</v>
      </c>
      <c r="L16" s="104">
        <v>151</v>
      </c>
      <c r="M16" s="98">
        <f t="shared" si="0"/>
        <v>150.54325320165944</v>
      </c>
      <c r="N16" s="98">
        <f t="shared" si="1"/>
        <v>8.662857142857149</v>
      </c>
      <c r="O16" s="96">
        <v>143</v>
      </c>
      <c r="P16" s="97">
        <v>159</v>
      </c>
      <c r="Q16" s="116">
        <f t="shared" si="2"/>
        <v>99.467130406002951</v>
      </c>
      <c r="R16" s="12"/>
    </row>
    <row r="17" spans="1:18" ht="15.95" customHeight="1">
      <c r="A17" s="63">
        <v>4</v>
      </c>
      <c r="B17" s="107">
        <v>151.15625</v>
      </c>
      <c r="C17" s="107">
        <v>149.47085000000001</v>
      </c>
      <c r="D17" s="188"/>
      <c r="E17" s="107">
        <v>149.75</v>
      </c>
      <c r="F17" s="107">
        <v>151.8140350877193</v>
      </c>
      <c r="G17" s="107">
        <v>156.28260869565219</v>
      </c>
      <c r="H17" s="107">
        <v>148.30000000000001</v>
      </c>
      <c r="I17" s="107">
        <v>148.43</v>
      </c>
      <c r="J17" s="107">
        <v>147.15</v>
      </c>
      <c r="K17" s="188"/>
      <c r="L17" s="104">
        <v>151</v>
      </c>
      <c r="M17" s="98">
        <f t="shared" si="0"/>
        <v>150.29421797292144</v>
      </c>
      <c r="N17" s="98">
        <f t="shared" si="1"/>
        <v>9.1326086956521806</v>
      </c>
      <c r="O17" s="96">
        <v>143</v>
      </c>
      <c r="P17" s="97">
        <v>159</v>
      </c>
      <c r="Q17" s="116">
        <f t="shared" si="2"/>
        <v>99.302587531807248</v>
      </c>
      <c r="R17" s="12"/>
    </row>
    <row r="18" spans="1:18" ht="15.95" customHeight="1">
      <c r="A18" s="63">
        <v>5</v>
      </c>
      <c r="B18" s="107">
        <v>151.3125</v>
      </c>
      <c r="C18" s="107">
        <v>150.32749999999999</v>
      </c>
      <c r="D18" s="188"/>
      <c r="E18" s="107">
        <v>149.79</v>
      </c>
      <c r="F18" s="107">
        <v>153.90350877192989</v>
      </c>
      <c r="G18" s="107">
        <v>154.85714285714286</v>
      </c>
      <c r="H18" s="107">
        <v>149.80000000000001</v>
      </c>
      <c r="I18" s="107">
        <v>148.21700000000001</v>
      </c>
      <c r="J18" s="107">
        <v>147.54</v>
      </c>
      <c r="K18" s="188"/>
      <c r="L18" s="104">
        <v>151</v>
      </c>
      <c r="M18" s="98">
        <f t="shared" si="0"/>
        <v>150.7184564536341</v>
      </c>
      <c r="N18" s="98">
        <f t="shared" si="1"/>
        <v>7.3171428571428692</v>
      </c>
      <c r="O18" s="96">
        <v>143</v>
      </c>
      <c r="P18" s="97">
        <v>159</v>
      </c>
      <c r="Q18" s="116">
        <f t="shared" si="2"/>
        <v>99.582890922273805</v>
      </c>
      <c r="R18" s="12"/>
    </row>
    <row r="19" spans="1:18" ht="15.95" customHeight="1">
      <c r="A19" s="65">
        <v>6</v>
      </c>
      <c r="B19" s="107">
        <v>151.78125</v>
      </c>
      <c r="C19" s="107">
        <v>150.01590909090908</v>
      </c>
      <c r="D19" s="188"/>
      <c r="E19" s="107">
        <v>149.1</v>
      </c>
      <c r="F19" s="107">
        <v>155.31071428571425</v>
      </c>
      <c r="G19" s="188"/>
      <c r="H19" s="107">
        <v>149</v>
      </c>
      <c r="I19" s="107">
        <v>149.55199999999999</v>
      </c>
      <c r="J19" s="107">
        <v>148.33000000000001</v>
      </c>
      <c r="K19" s="188"/>
      <c r="L19" s="104">
        <v>151</v>
      </c>
      <c r="M19" s="98">
        <f t="shared" si="0"/>
        <v>150.44141048237478</v>
      </c>
      <c r="N19" s="98">
        <f t="shared" si="1"/>
        <v>6.9807142857142424</v>
      </c>
      <c r="O19" s="96">
        <v>143</v>
      </c>
      <c r="P19" s="97">
        <v>159</v>
      </c>
      <c r="Q19" s="116">
        <f t="shared" si="2"/>
        <v>99.399840754527034</v>
      </c>
      <c r="R19" s="12"/>
    </row>
    <row r="20" spans="1:18" ht="15.95" customHeight="1">
      <c r="A20" s="65">
        <v>7</v>
      </c>
      <c r="B20" s="188"/>
      <c r="C20" s="107">
        <v>149.53733333333335</v>
      </c>
      <c r="D20" s="188"/>
      <c r="E20" s="188"/>
      <c r="F20" s="188"/>
      <c r="G20" s="188"/>
      <c r="H20" s="107">
        <v>149.9</v>
      </c>
      <c r="I20" s="107">
        <v>148.453</v>
      </c>
      <c r="J20" s="189"/>
      <c r="K20" s="189"/>
      <c r="L20" s="104">
        <v>151</v>
      </c>
      <c r="M20" s="98">
        <f t="shared" si="0"/>
        <v>149.29677777777781</v>
      </c>
      <c r="N20" s="98">
        <f t="shared" si="1"/>
        <v>1.4470000000000027</v>
      </c>
      <c r="O20" s="96">
        <v>143</v>
      </c>
      <c r="P20" s="97">
        <v>159</v>
      </c>
      <c r="Q20" s="116">
        <f t="shared" si="2"/>
        <v>98.643557572957874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20"/>
  <sheetViews>
    <sheetView zoomScale="80" workbookViewId="0">
      <selection activeCell="S29" sqref="S29"/>
    </sheetView>
  </sheetViews>
  <sheetFormatPr defaultRowHeight="13.5"/>
  <cols>
    <col min="1" max="1" width="3.25" customWidth="1"/>
    <col min="2" max="2" width="8.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25" style="5" customWidth="1"/>
    <col min="13" max="13" width="9.875" style="5" customWidth="1"/>
    <col min="14" max="14" width="8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24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71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8"/>
      <c r="C3" s="110"/>
      <c r="D3" s="110">
        <v>2.2075</v>
      </c>
      <c r="E3" s="110">
        <v>2.25</v>
      </c>
      <c r="F3" s="110"/>
      <c r="G3" s="110">
        <v>2.317625</v>
      </c>
      <c r="H3" s="110"/>
      <c r="I3" s="110">
        <v>2.2410000000000001</v>
      </c>
      <c r="J3" s="110"/>
      <c r="K3" s="110"/>
      <c r="L3" s="108">
        <v>2.2799999999999998</v>
      </c>
      <c r="M3" s="111">
        <f t="shared" ref="M3:M20" si="0">AVERAGE(B3:K3)</f>
        <v>2.2540312499999997</v>
      </c>
      <c r="N3" s="111">
        <f t="shared" ref="N3:N20" si="1">MAX(B3:K3)-MIN(B3:K3)</f>
        <v>0.11012500000000003</v>
      </c>
      <c r="O3" s="72">
        <v>2.08</v>
      </c>
      <c r="P3" s="73">
        <v>2.48</v>
      </c>
      <c r="Q3" s="116">
        <f>M3/M3*100</f>
        <v>100</v>
      </c>
    </row>
    <row r="4" spans="1:18" ht="15.95" customHeight="1">
      <c r="A4" s="63">
        <v>3</v>
      </c>
      <c r="B4" s="110">
        <v>2.2796296296296292</v>
      </c>
      <c r="C4" s="110">
        <v>2.2454545454545456</v>
      </c>
      <c r="D4" s="110">
        <v>2.2088999999999999</v>
      </c>
      <c r="E4" s="110">
        <v>2.25</v>
      </c>
      <c r="F4" s="110">
        <v>2.2032413793103451</v>
      </c>
      <c r="G4" s="110">
        <v>2.3111538461538461</v>
      </c>
      <c r="H4" s="110">
        <v>2.218</v>
      </c>
      <c r="I4" s="110">
        <v>2.2930000000000001</v>
      </c>
      <c r="J4" s="110">
        <v>2.39</v>
      </c>
      <c r="K4" s="110">
        <v>2.2509375</v>
      </c>
      <c r="L4" s="108">
        <v>2.2799999999999998</v>
      </c>
      <c r="M4" s="111">
        <f t="shared" si="0"/>
        <v>2.2650316900548364</v>
      </c>
      <c r="N4" s="111">
        <f t="shared" si="1"/>
        <v>0.18675862068965499</v>
      </c>
      <c r="O4" s="72">
        <v>2.08</v>
      </c>
      <c r="P4" s="73">
        <v>2.48</v>
      </c>
      <c r="Q4" s="116">
        <f>M4/M$3*100</f>
        <v>100.4880340525375</v>
      </c>
    </row>
    <row r="5" spans="1:18" ht="15.95" customHeight="1">
      <c r="A5" s="63">
        <v>4</v>
      </c>
      <c r="B5" s="110">
        <v>2.2877777777777779</v>
      </c>
      <c r="C5" s="110">
        <v>2.2376999999999994</v>
      </c>
      <c r="D5" s="110">
        <v>2.2286999999999999</v>
      </c>
      <c r="E5" s="110">
        <v>2.2599999999999998</v>
      </c>
      <c r="F5" s="110">
        <v>2.192609375</v>
      </c>
      <c r="G5" s="110">
        <v>2.3040384615384615</v>
      </c>
      <c r="H5" s="110">
        <v>2.1960000000000002</v>
      </c>
      <c r="I5" s="110">
        <v>2.2629999999999999</v>
      </c>
      <c r="J5" s="110">
        <v>2.38</v>
      </c>
      <c r="K5" s="110">
        <v>2.2640909090909092</v>
      </c>
      <c r="L5" s="108">
        <v>2.2799999999999998</v>
      </c>
      <c r="M5" s="111">
        <f t="shared" si="0"/>
        <v>2.2613916523407145</v>
      </c>
      <c r="N5" s="111">
        <f t="shared" si="1"/>
        <v>0.18739062499999992</v>
      </c>
      <c r="O5" s="72">
        <v>2.08</v>
      </c>
      <c r="P5" s="73">
        <v>2.48</v>
      </c>
      <c r="Q5" s="116">
        <f t="shared" ref="Q5:Q20" si="2">M5/M$3*100</f>
        <v>100.32654393503704</v>
      </c>
    </row>
    <row r="6" spans="1:18" ht="15.95" customHeight="1">
      <c r="A6" s="63">
        <v>5</v>
      </c>
      <c r="B6" s="110">
        <v>2.2651851851851847</v>
      </c>
      <c r="C6" s="110">
        <v>2.2333888888888893</v>
      </c>
      <c r="D6" s="110">
        <v>2.2545000000000002</v>
      </c>
      <c r="E6" s="110">
        <v>2.25</v>
      </c>
      <c r="F6" s="110">
        <v>2.1935423728813555</v>
      </c>
      <c r="G6" s="110">
        <v>2.2814040404040399</v>
      </c>
      <c r="H6" s="110">
        <v>2.161</v>
      </c>
      <c r="I6" s="110">
        <v>2.242</v>
      </c>
      <c r="J6" s="110">
        <v>2.41</v>
      </c>
      <c r="K6" s="110">
        <v>2.2670000000000003</v>
      </c>
      <c r="L6" s="108">
        <v>2.2799999999999998</v>
      </c>
      <c r="M6" s="111">
        <f t="shared" si="0"/>
        <v>2.2558020487359469</v>
      </c>
      <c r="N6" s="111">
        <f t="shared" si="1"/>
        <v>0.24900000000000011</v>
      </c>
      <c r="O6" s="72">
        <v>2.08</v>
      </c>
      <c r="P6" s="73">
        <v>2.48</v>
      </c>
      <c r="Q6" s="116">
        <f t="shared" si="2"/>
        <v>100.07856141018219</v>
      </c>
    </row>
    <row r="7" spans="1:18" ht="15.95" customHeight="1">
      <c r="A7" s="63">
        <v>6</v>
      </c>
      <c r="B7" s="110">
        <v>2.2777777777777777</v>
      </c>
      <c r="C7" s="110">
        <v>2.2414090909090914</v>
      </c>
      <c r="D7" s="110">
        <v>2.2682000000000002</v>
      </c>
      <c r="E7" s="110">
        <v>2.2400000000000002</v>
      </c>
      <c r="F7" s="110">
        <v>2.2047575757575757</v>
      </c>
      <c r="G7" s="110">
        <v>2.2332303030303033</v>
      </c>
      <c r="H7" s="110">
        <v>2.1749999999999998</v>
      </c>
      <c r="I7" s="110">
        <v>2.2719999999999998</v>
      </c>
      <c r="J7" s="111">
        <v>2.39</v>
      </c>
      <c r="K7" s="110">
        <v>2.2452380952380957</v>
      </c>
      <c r="L7" s="108">
        <v>2.2799999999999998</v>
      </c>
      <c r="M7" s="111">
        <f t="shared" si="0"/>
        <v>2.2547612842712845</v>
      </c>
      <c r="N7" s="111">
        <f t="shared" si="1"/>
        <v>0.2150000000000003</v>
      </c>
      <c r="O7" s="72">
        <v>2.08</v>
      </c>
      <c r="P7" s="73">
        <v>2.48</v>
      </c>
      <c r="Q7" s="116">
        <f t="shared" si="2"/>
        <v>100.03238793922155</v>
      </c>
    </row>
    <row r="8" spans="1:18" ht="15.95" customHeight="1">
      <c r="A8" s="63">
        <v>7</v>
      </c>
      <c r="B8" s="110">
        <v>2.2834374999999998</v>
      </c>
      <c r="C8" s="110">
        <v>2.2637499999999999</v>
      </c>
      <c r="D8" s="110">
        <v>2.2555000000000001</v>
      </c>
      <c r="E8" s="110">
        <v>2.2799999999999998</v>
      </c>
      <c r="F8" s="110">
        <v>2.2030491799999998</v>
      </c>
      <c r="G8" s="110">
        <v>2.2046747967479674</v>
      </c>
      <c r="H8" s="110">
        <v>2.1709999999999998</v>
      </c>
      <c r="I8" s="110">
        <v>2.2869999999999999</v>
      </c>
      <c r="J8" s="111">
        <v>2.36</v>
      </c>
      <c r="K8" s="110">
        <v>2.2517647058823527</v>
      </c>
      <c r="L8" s="108">
        <v>2.2799999999999998</v>
      </c>
      <c r="M8" s="111">
        <f t="shared" si="0"/>
        <v>2.2560176182630318</v>
      </c>
      <c r="N8" s="111">
        <f t="shared" si="1"/>
        <v>0.18900000000000006</v>
      </c>
      <c r="O8" s="72">
        <v>2.08</v>
      </c>
      <c r="P8" s="73">
        <v>2.48</v>
      </c>
      <c r="Q8" s="116">
        <f t="shared" si="2"/>
        <v>100.08812514303128</v>
      </c>
    </row>
    <row r="9" spans="1:18" ht="15.95" customHeight="1">
      <c r="A9" s="63">
        <v>8</v>
      </c>
      <c r="B9" s="110">
        <v>2.2912499999999998</v>
      </c>
      <c r="C9" s="110">
        <v>2.2459545454545449</v>
      </c>
      <c r="D9" s="110">
        <v>2.2673000000000001</v>
      </c>
      <c r="E9" s="110">
        <v>2.23</v>
      </c>
      <c r="F9" s="110">
        <v>2.2099384615384623</v>
      </c>
      <c r="G9" s="110">
        <v>2.2492105263157898</v>
      </c>
      <c r="H9" s="110">
        <v>2.1720000000000002</v>
      </c>
      <c r="I9" s="110">
        <v>2.3130000000000002</v>
      </c>
      <c r="J9" s="110">
        <v>2.39</v>
      </c>
      <c r="K9" s="110">
        <v>2.27</v>
      </c>
      <c r="L9" s="108">
        <v>2.2799999999999998</v>
      </c>
      <c r="M9" s="111">
        <f t="shared" si="0"/>
        <v>2.2638653533308797</v>
      </c>
      <c r="N9" s="111">
        <f t="shared" si="1"/>
        <v>0.21799999999999997</v>
      </c>
      <c r="O9" s="72">
        <v>2.08</v>
      </c>
      <c r="P9" s="73">
        <v>2.48</v>
      </c>
      <c r="Q9" s="116">
        <f t="shared" si="2"/>
        <v>100.43628957366408</v>
      </c>
    </row>
    <row r="10" spans="1:18" ht="15.95" customHeight="1">
      <c r="A10" s="63">
        <v>9</v>
      </c>
      <c r="B10" s="110">
        <v>2.2909375000000005</v>
      </c>
      <c r="C10" s="110">
        <v>2.2576315789473682</v>
      </c>
      <c r="D10" s="110">
        <v>2.2642000000000002</v>
      </c>
      <c r="E10" s="110">
        <v>2.31</v>
      </c>
      <c r="F10" s="110">
        <v>2.212276923076923</v>
      </c>
      <c r="G10" s="110">
        <v>2.1710227272727276</v>
      </c>
      <c r="H10" s="110">
        <v>2.16</v>
      </c>
      <c r="I10" s="110">
        <v>2.2480000000000002</v>
      </c>
      <c r="J10" s="110">
        <v>2.35</v>
      </c>
      <c r="K10" s="110">
        <v>2.2613636363636362</v>
      </c>
      <c r="L10" s="108">
        <v>2.2799999999999998</v>
      </c>
      <c r="M10" s="111">
        <f t="shared" si="0"/>
        <v>2.252543236566066</v>
      </c>
      <c r="N10" s="111">
        <f t="shared" si="1"/>
        <v>0.18999999999999995</v>
      </c>
      <c r="O10" s="72">
        <v>2.08</v>
      </c>
      <c r="P10" s="73">
        <v>2.48</v>
      </c>
      <c r="Q10" s="116">
        <f t="shared" si="2"/>
        <v>99.933984347646742</v>
      </c>
    </row>
    <row r="11" spans="1:18" ht="15.95" customHeight="1">
      <c r="A11" s="63">
        <v>10</v>
      </c>
      <c r="B11" s="110">
        <v>2.2931250000000003</v>
      </c>
      <c r="C11" s="110">
        <v>2.3274499999999998</v>
      </c>
      <c r="D11" s="110">
        <v>2.2967</v>
      </c>
      <c r="E11" s="110">
        <v>2.31</v>
      </c>
      <c r="F11" s="110">
        <v>2.2052333333333327</v>
      </c>
      <c r="G11" s="110">
        <v>2.2361190476190473</v>
      </c>
      <c r="H11" s="110">
        <v>2.173</v>
      </c>
      <c r="I11" s="110">
        <v>2.2370000000000001</v>
      </c>
      <c r="J11" s="110">
        <v>2.31</v>
      </c>
      <c r="K11" s="110">
        <v>2.1733333333333333</v>
      </c>
      <c r="L11" s="108">
        <v>2.2799999999999998</v>
      </c>
      <c r="M11" s="111">
        <f t="shared" si="0"/>
        <v>2.2561960714285711</v>
      </c>
      <c r="N11" s="111">
        <f t="shared" si="1"/>
        <v>0.15444999999999975</v>
      </c>
      <c r="O11" s="72">
        <v>2.08</v>
      </c>
      <c r="P11" s="73">
        <v>2.48</v>
      </c>
      <c r="Q11" s="116">
        <f t="shared" si="2"/>
        <v>100.09604221008787</v>
      </c>
    </row>
    <row r="12" spans="1:18" ht="15.95" customHeight="1">
      <c r="A12" s="63">
        <v>11</v>
      </c>
      <c r="B12" s="110">
        <v>2.2881250000000004</v>
      </c>
      <c r="C12" s="110">
        <v>2.3524000000000003</v>
      </c>
      <c r="D12" s="110">
        <v>2.3372999999999999</v>
      </c>
      <c r="E12" s="110">
        <v>2.3199999999999998</v>
      </c>
      <c r="F12" s="110">
        <v>2.2076166666666666</v>
      </c>
      <c r="G12" s="110">
        <v>2.211644927536232</v>
      </c>
      <c r="H12" s="110">
        <v>2.1909999999999998</v>
      </c>
      <c r="I12" s="110">
        <v>2.2400000000000002</v>
      </c>
      <c r="J12" s="111">
        <v>2.2999999999999998</v>
      </c>
      <c r="K12" s="110">
        <v>2.1764705882352939</v>
      </c>
      <c r="L12" s="108">
        <v>2.2799999999999998</v>
      </c>
      <c r="M12" s="111">
        <f t="shared" si="0"/>
        <v>2.2624557182438196</v>
      </c>
      <c r="N12" s="111">
        <f t="shared" si="1"/>
        <v>0.17592941176470633</v>
      </c>
      <c r="O12" s="72">
        <v>2.08</v>
      </c>
      <c r="P12" s="73">
        <v>2.48</v>
      </c>
      <c r="Q12" s="116">
        <f t="shared" si="2"/>
        <v>100.37375117331757</v>
      </c>
    </row>
    <row r="13" spans="1:18" ht="15.95" customHeight="1">
      <c r="A13" s="63">
        <v>12</v>
      </c>
      <c r="B13" s="110">
        <v>2.2843750000000003</v>
      </c>
      <c r="C13" s="110">
        <v>2.3501904761904764</v>
      </c>
      <c r="D13" s="110">
        <v>2.3437999999999999</v>
      </c>
      <c r="E13" s="110">
        <v>2.27</v>
      </c>
      <c r="F13" s="110">
        <v>2.2142542372881349</v>
      </c>
      <c r="G13" s="110">
        <v>2.1860227272727268</v>
      </c>
      <c r="H13" s="110">
        <v>2.1760000000000002</v>
      </c>
      <c r="I13" s="110">
        <v>2.2549999999999999</v>
      </c>
      <c r="J13" s="111">
        <v>2.3199999999999998</v>
      </c>
      <c r="K13" s="110">
        <v>2.187272727272727</v>
      </c>
      <c r="L13" s="108">
        <v>2.2799999999999998</v>
      </c>
      <c r="M13" s="111">
        <f t="shared" si="0"/>
        <v>2.2586915168024069</v>
      </c>
      <c r="N13" s="111">
        <f t="shared" si="1"/>
        <v>0.17419047619047623</v>
      </c>
      <c r="O13" s="72">
        <v>2.08</v>
      </c>
      <c r="P13" s="73">
        <v>2.48</v>
      </c>
      <c r="Q13" s="116">
        <f t="shared" si="2"/>
        <v>100.20675253736641</v>
      </c>
    </row>
    <row r="14" spans="1:18" ht="15.95" customHeight="1">
      <c r="A14" s="63">
        <v>1</v>
      </c>
      <c r="B14" s="110">
        <v>2.3231249999999997</v>
      </c>
      <c r="C14" s="110">
        <v>2.3335499999999998</v>
      </c>
      <c r="D14" s="110">
        <v>2.3411</v>
      </c>
      <c r="E14" s="110">
        <v>2.29</v>
      </c>
      <c r="F14" s="110">
        <v>2.2395357142857142</v>
      </c>
      <c r="G14" s="110">
        <v>2.1479333333333335</v>
      </c>
      <c r="H14" s="110">
        <v>2.1539999999999999</v>
      </c>
      <c r="I14" s="110">
        <v>2.2930000000000001</v>
      </c>
      <c r="J14" s="110">
        <v>2.38</v>
      </c>
      <c r="K14" s="110">
        <v>2.3338461538461539</v>
      </c>
      <c r="L14" s="108">
        <v>2.2799999999999998</v>
      </c>
      <c r="M14" s="111">
        <f t="shared" si="0"/>
        <v>2.2836090201465202</v>
      </c>
      <c r="N14" s="111">
        <f t="shared" si="1"/>
        <v>0.23206666666666642</v>
      </c>
      <c r="O14" s="72">
        <v>2.08</v>
      </c>
      <c r="P14" s="73">
        <v>2.48</v>
      </c>
      <c r="Q14" s="116">
        <f t="shared" si="2"/>
        <v>101.31221650749166</v>
      </c>
    </row>
    <row r="15" spans="1:18" ht="15.95" customHeight="1">
      <c r="A15" s="63">
        <v>2</v>
      </c>
      <c r="B15" s="110">
        <v>2.3228124999999999</v>
      </c>
      <c r="C15" s="110">
        <v>2.3376000000000001</v>
      </c>
      <c r="D15" s="110">
        <v>2.3058000000000001</v>
      </c>
      <c r="E15" s="110">
        <v>2.29</v>
      </c>
      <c r="F15" s="110">
        <v>2.2565263157894737</v>
      </c>
      <c r="G15" s="110">
        <v>2.2327261904761904</v>
      </c>
      <c r="H15" s="110">
        <v>2.1419999999999999</v>
      </c>
      <c r="I15" s="110">
        <v>2.294</v>
      </c>
      <c r="J15" s="110">
        <v>2.36</v>
      </c>
      <c r="K15" s="110">
        <v>2.3426315789473682</v>
      </c>
      <c r="L15" s="108">
        <v>2.2799999999999998</v>
      </c>
      <c r="M15" s="111">
        <f t="shared" si="0"/>
        <v>2.2884096585213034</v>
      </c>
      <c r="N15" s="111">
        <f t="shared" si="1"/>
        <v>0.21799999999999997</v>
      </c>
      <c r="O15" s="72">
        <v>2.08</v>
      </c>
      <c r="P15" s="73">
        <v>2.48</v>
      </c>
      <c r="Q15" s="116">
        <f t="shared" si="2"/>
        <v>101.52519662366277</v>
      </c>
      <c r="R15" s="12"/>
    </row>
    <row r="16" spans="1:18" ht="15.95" customHeight="1">
      <c r="A16" s="63">
        <v>3</v>
      </c>
      <c r="B16" s="110">
        <v>2.2946875000000002</v>
      </c>
      <c r="C16" s="110">
        <v>2.318772727272727</v>
      </c>
      <c r="D16" s="110">
        <v>2.2873000000000001</v>
      </c>
      <c r="E16" s="110">
        <v>2.2999999999999998</v>
      </c>
      <c r="F16" s="110">
        <v>2.3045147058823523</v>
      </c>
      <c r="G16" s="110">
        <v>2.1698928571428566</v>
      </c>
      <c r="H16" s="110">
        <v>2.177</v>
      </c>
      <c r="I16" s="110">
        <v>2.2909999999999999</v>
      </c>
      <c r="J16" s="110">
        <v>2.36</v>
      </c>
      <c r="K16" s="110">
        <v>2.3515384615384614</v>
      </c>
      <c r="L16" s="108">
        <v>2.2799999999999998</v>
      </c>
      <c r="M16" s="111">
        <f t="shared" si="0"/>
        <v>2.2854706251836396</v>
      </c>
      <c r="N16" s="111">
        <f t="shared" si="1"/>
        <v>0.19010714285714325</v>
      </c>
      <c r="O16" s="72">
        <v>2.08</v>
      </c>
      <c r="P16" s="73">
        <v>2.48</v>
      </c>
      <c r="Q16" s="116">
        <f t="shared" si="2"/>
        <v>101.39480653534152</v>
      </c>
      <c r="R16" s="12"/>
    </row>
    <row r="17" spans="1:18" ht="15.95" customHeight="1">
      <c r="A17" s="63">
        <v>4</v>
      </c>
      <c r="B17" s="110">
        <v>2.2643749999999998</v>
      </c>
      <c r="C17" s="110">
        <v>2.3181500000000002</v>
      </c>
      <c r="D17" s="190"/>
      <c r="E17" s="110">
        <v>2.31</v>
      </c>
      <c r="F17" s="110">
        <v>2.3029824561403514</v>
      </c>
      <c r="G17" s="110">
        <v>2.1111376811594202</v>
      </c>
      <c r="H17" s="110">
        <v>2.206</v>
      </c>
      <c r="I17" s="110">
        <v>2.2679999999999998</v>
      </c>
      <c r="J17" s="110">
        <v>2.39</v>
      </c>
      <c r="K17" s="190"/>
      <c r="L17" s="108">
        <v>2.2799999999999998</v>
      </c>
      <c r="M17" s="111">
        <f t="shared" si="0"/>
        <v>2.2713306421624715</v>
      </c>
      <c r="N17" s="111">
        <f t="shared" si="1"/>
        <v>0.27886231884057988</v>
      </c>
      <c r="O17" s="72">
        <v>2.08</v>
      </c>
      <c r="P17" s="73">
        <v>2.48</v>
      </c>
      <c r="Q17" s="116">
        <f t="shared" si="2"/>
        <v>100.76748679338283</v>
      </c>
      <c r="R17" s="12"/>
    </row>
    <row r="18" spans="1:18" ht="15.95" customHeight="1">
      <c r="A18" s="63">
        <v>5</v>
      </c>
      <c r="B18" s="110">
        <v>2.2803125</v>
      </c>
      <c r="C18" s="110">
        <v>2.3039999999999994</v>
      </c>
      <c r="D18" s="190"/>
      <c r="E18" s="110">
        <v>2.31</v>
      </c>
      <c r="F18" s="110">
        <v>2.286576271186441</v>
      </c>
      <c r="G18" s="110">
        <v>2.250909090909091</v>
      </c>
      <c r="H18" s="110">
        <v>2.2530000000000001</v>
      </c>
      <c r="I18" s="110">
        <v>2.2930000000000001</v>
      </c>
      <c r="J18" s="110">
        <v>2.38</v>
      </c>
      <c r="K18" s="190"/>
      <c r="L18" s="108">
        <v>2.2799999999999998</v>
      </c>
      <c r="M18" s="111">
        <f t="shared" si="0"/>
        <v>2.2947247327619413</v>
      </c>
      <c r="N18" s="111">
        <f t="shared" si="1"/>
        <v>0.12909090909090892</v>
      </c>
      <c r="O18" s="72">
        <v>2.08</v>
      </c>
      <c r="P18" s="73">
        <v>2.48</v>
      </c>
      <c r="Q18" s="116">
        <f t="shared" si="2"/>
        <v>101.8053646222492</v>
      </c>
      <c r="R18" s="12"/>
    </row>
    <row r="19" spans="1:18" ht="15.95" customHeight="1">
      <c r="A19" s="65">
        <v>6</v>
      </c>
      <c r="B19" s="110">
        <v>2.2984374999999999</v>
      </c>
      <c r="C19" s="110">
        <v>2.2872727272727271</v>
      </c>
      <c r="D19" s="190"/>
      <c r="E19" s="110">
        <v>2.3199999999999998</v>
      </c>
      <c r="F19" s="110">
        <v>2.2907368421052632</v>
      </c>
      <c r="G19" s="190"/>
      <c r="H19" s="110">
        <v>2.3050000000000002</v>
      </c>
      <c r="I19" s="110">
        <v>2.278</v>
      </c>
      <c r="J19" s="110">
        <v>2.37</v>
      </c>
      <c r="K19" s="190"/>
      <c r="L19" s="108">
        <v>2.2799999999999998</v>
      </c>
      <c r="M19" s="111">
        <f t="shared" si="0"/>
        <v>2.3070638670539987</v>
      </c>
      <c r="N19" s="111">
        <f t="shared" si="1"/>
        <v>9.2000000000000082E-2</v>
      </c>
      <c r="O19" s="72">
        <v>2.08</v>
      </c>
      <c r="P19" s="73">
        <v>2.48</v>
      </c>
      <c r="Q19" s="116">
        <f t="shared" si="2"/>
        <v>102.35278978736426</v>
      </c>
      <c r="R19" s="12"/>
    </row>
    <row r="20" spans="1:18" ht="15.95" customHeight="1">
      <c r="A20" s="65">
        <v>7</v>
      </c>
      <c r="B20" s="190"/>
      <c r="C20" s="110">
        <v>2.2861904761904763</v>
      </c>
      <c r="D20" s="190"/>
      <c r="E20" s="190"/>
      <c r="F20" s="190"/>
      <c r="G20" s="190"/>
      <c r="H20" s="110">
        <v>2.298</v>
      </c>
      <c r="I20" s="110">
        <v>2.2959999999999998</v>
      </c>
      <c r="J20" s="189"/>
      <c r="K20" s="189"/>
      <c r="L20" s="108">
        <v>2.2799999999999998</v>
      </c>
      <c r="M20" s="111">
        <f t="shared" si="0"/>
        <v>2.2933968253968255</v>
      </c>
      <c r="N20" s="111">
        <f t="shared" si="1"/>
        <v>1.1809523809523714E-2</v>
      </c>
      <c r="O20" s="72">
        <v>2.08</v>
      </c>
      <c r="P20" s="73">
        <v>2.48</v>
      </c>
      <c r="Q20" s="116">
        <f t="shared" si="2"/>
        <v>101.74645206879123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20"/>
  <sheetViews>
    <sheetView zoomScale="80" workbookViewId="0">
      <selection activeCell="R28" sqref="R28"/>
    </sheetView>
  </sheetViews>
  <sheetFormatPr defaultRowHeight="13.5"/>
  <cols>
    <col min="1" max="1" width="3.625" customWidth="1"/>
    <col min="2" max="2" width="11.5" customWidth="1"/>
    <col min="3" max="3" width="9.625" customWidth="1"/>
    <col min="4" max="5" width="10.25" customWidth="1"/>
    <col min="6" max="6" width="10.125" customWidth="1"/>
    <col min="7" max="7" width="9.625" customWidth="1"/>
    <col min="8" max="8" width="8.75" customWidth="1"/>
    <col min="9" max="9" width="10.625" customWidth="1"/>
    <col min="10" max="10" width="9.625" customWidth="1"/>
    <col min="11" max="11" width="10.5" customWidth="1"/>
    <col min="12" max="12" width="7.5" style="5" customWidth="1"/>
    <col min="13" max="13" width="9.75" style="5" customWidth="1"/>
    <col min="14" max="14" width="6.62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87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105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965.04</v>
      </c>
      <c r="E3" s="107">
        <v>1000.8</v>
      </c>
      <c r="F3" s="107"/>
      <c r="G3" s="107">
        <v>974.72500000000002</v>
      </c>
      <c r="H3" s="107"/>
      <c r="I3" s="107">
        <v>1000.556</v>
      </c>
      <c r="J3" s="107"/>
      <c r="K3" s="107"/>
      <c r="L3" s="95">
        <v>985</v>
      </c>
      <c r="M3" s="98">
        <f t="shared" ref="M3:M20" si="0">AVERAGE(B3:K3)</f>
        <v>985.28025000000002</v>
      </c>
      <c r="N3" s="98">
        <f t="shared" ref="N3:N20" si="1">MAX(B3:K3)-MIN(B3:K3)</f>
        <v>35.759999999999991</v>
      </c>
      <c r="O3" s="96">
        <v>935</v>
      </c>
      <c r="P3" s="97">
        <v>1035</v>
      </c>
      <c r="Q3" s="116">
        <f>M3/M3*100</f>
        <v>100</v>
      </c>
    </row>
    <row r="4" spans="1:18" ht="15.95" customHeight="1">
      <c r="A4" s="63">
        <v>3</v>
      </c>
      <c r="B4" s="107">
        <v>1004.2592592592592</v>
      </c>
      <c r="C4" s="107">
        <v>982.08090909090924</v>
      </c>
      <c r="D4" s="107">
        <v>1000.61</v>
      </c>
      <c r="E4" s="107">
        <v>1002.25</v>
      </c>
      <c r="F4" s="107">
        <v>994.39655172413791</v>
      </c>
      <c r="G4" s="107">
        <v>972.68</v>
      </c>
      <c r="H4" s="107"/>
      <c r="I4" s="107">
        <v>991.89200000000005</v>
      </c>
      <c r="J4" s="107">
        <v>981.04</v>
      </c>
      <c r="K4" s="107">
        <v>970.08333333333337</v>
      </c>
      <c r="L4" s="95">
        <v>985</v>
      </c>
      <c r="M4" s="98">
        <f t="shared" si="0"/>
        <v>988.81022815640449</v>
      </c>
      <c r="N4" s="64">
        <f t="shared" si="1"/>
        <v>34.175925925925867</v>
      </c>
      <c r="O4" s="96">
        <v>935</v>
      </c>
      <c r="P4" s="97">
        <v>1035</v>
      </c>
      <c r="Q4" s="116">
        <f>M4/M$3*100</f>
        <v>100.35827148229191</v>
      </c>
    </row>
    <row r="5" spans="1:18" ht="15.95" customHeight="1">
      <c r="A5" s="63">
        <v>4</v>
      </c>
      <c r="B5" s="107">
        <v>999.11111111111109</v>
      </c>
      <c r="C5" s="107">
        <v>974.75200000000007</v>
      </c>
      <c r="D5" s="107">
        <v>999.4</v>
      </c>
      <c r="E5" s="107">
        <v>995.1</v>
      </c>
      <c r="F5" s="107">
        <v>989.32343749999995</v>
      </c>
      <c r="G5" s="107">
        <v>982.05555555555554</v>
      </c>
      <c r="H5" s="107"/>
      <c r="I5" s="107">
        <v>995.38800000000003</v>
      </c>
      <c r="J5" s="107">
        <v>982.64</v>
      </c>
      <c r="K5" s="107">
        <v>969.66666666666663</v>
      </c>
      <c r="L5" s="95">
        <v>985</v>
      </c>
      <c r="M5" s="98">
        <f t="shared" si="0"/>
        <v>987.49297453703707</v>
      </c>
      <c r="N5" s="64">
        <f t="shared" si="1"/>
        <v>29.733333333333348</v>
      </c>
      <c r="O5" s="96">
        <v>935</v>
      </c>
      <c r="P5" s="97">
        <v>1035</v>
      </c>
      <c r="Q5" s="116">
        <f t="shared" ref="Q5:Q20" si="2">M5/M$3*100</f>
        <v>100.22457818849379</v>
      </c>
    </row>
    <row r="6" spans="1:18" ht="15.95" customHeight="1">
      <c r="A6" s="63">
        <v>5</v>
      </c>
      <c r="B6" s="107">
        <v>993.74074074074076</v>
      </c>
      <c r="C6" s="107">
        <v>986.37166666666678</v>
      </c>
      <c r="D6" s="107">
        <v>989.24</v>
      </c>
      <c r="E6" s="107">
        <v>997.72</v>
      </c>
      <c r="F6" s="107">
        <v>996.72542372881355</v>
      </c>
      <c r="G6" s="107">
        <v>970.44949494949503</v>
      </c>
      <c r="H6" s="107"/>
      <c r="I6" s="107">
        <v>987.18799999999999</v>
      </c>
      <c r="J6" s="107">
        <v>994.33</v>
      </c>
      <c r="K6" s="107">
        <v>987.68421052631584</v>
      </c>
      <c r="L6" s="95">
        <v>985</v>
      </c>
      <c r="M6" s="98">
        <f t="shared" si="0"/>
        <v>989.27217073467023</v>
      </c>
      <c r="N6" s="64">
        <f t="shared" si="1"/>
        <v>27.270505050504994</v>
      </c>
      <c r="O6" s="96">
        <v>935</v>
      </c>
      <c r="P6" s="97">
        <v>1035</v>
      </c>
      <c r="Q6" s="116">
        <f t="shared" si="2"/>
        <v>100.40515586653342</v>
      </c>
    </row>
    <row r="7" spans="1:18" ht="15.95" customHeight="1">
      <c r="A7" s="63">
        <v>6</v>
      </c>
      <c r="B7" s="107">
        <v>1001.7037037037037</v>
      </c>
      <c r="C7" s="107">
        <v>979.10727272727263</v>
      </c>
      <c r="D7" s="107">
        <v>996.66</v>
      </c>
      <c r="E7" s="107">
        <v>994.91</v>
      </c>
      <c r="F7" s="107">
        <v>1000.7676923076922</v>
      </c>
      <c r="G7" s="107">
        <v>967.9727272727273</v>
      </c>
      <c r="H7" s="107"/>
      <c r="I7" s="107">
        <v>988.06899999999996</v>
      </c>
      <c r="J7" s="98">
        <v>986.4</v>
      </c>
      <c r="K7" s="107">
        <v>992.76190476190482</v>
      </c>
      <c r="L7" s="95">
        <v>985</v>
      </c>
      <c r="M7" s="98">
        <f t="shared" si="0"/>
        <v>989.81692230814451</v>
      </c>
      <c r="N7" s="64">
        <f t="shared" si="1"/>
        <v>33.730976430976398</v>
      </c>
      <c r="O7" s="96">
        <v>935</v>
      </c>
      <c r="P7" s="97">
        <v>1035</v>
      </c>
      <c r="Q7" s="116">
        <f t="shared" si="2"/>
        <v>100.46044486410281</v>
      </c>
    </row>
    <row r="8" spans="1:18" ht="15.95" customHeight="1">
      <c r="A8" s="63">
        <v>7</v>
      </c>
      <c r="B8" s="107">
        <v>998.15625</v>
      </c>
      <c r="C8" s="107">
        <v>999.91499999999996</v>
      </c>
      <c r="D8" s="107">
        <v>987.83</v>
      </c>
      <c r="E8" s="107">
        <v>997.98</v>
      </c>
      <c r="F8" s="107">
        <v>1003.388525</v>
      </c>
      <c r="G8" s="107">
        <v>966.30487804878032</v>
      </c>
      <c r="H8" s="107"/>
      <c r="I8" s="107">
        <v>995.94200000000001</v>
      </c>
      <c r="J8" s="98">
        <v>988.98</v>
      </c>
      <c r="K8" s="107">
        <v>1014.7058823529412</v>
      </c>
      <c r="L8" s="95">
        <v>985</v>
      </c>
      <c r="M8" s="98">
        <f t="shared" si="0"/>
        <v>994.80028171130232</v>
      </c>
      <c r="N8" s="64">
        <f t="shared" si="1"/>
        <v>48.401004304160892</v>
      </c>
      <c r="O8" s="96">
        <v>935</v>
      </c>
      <c r="P8" s="97">
        <v>1035</v>
      </c>
      <c r="Q8" s="116">
        <f t="shared" si="2"/>
        <v>100.96622577295162</v>
      </c>
    </row>
    <row r="9" spans="1:18" ht="15.95" customHeight="1">
      <c r="A9" s="63">
        <v>8</v>
      </c>
      <c r="B9" s="107">
        <v>997.03125</v>
      </c>
      <c r="C9" s="107">
        <v>990.41227272727303</v>
      </c>
      <c r="D9" s="107">
        <v>980.8</v>
      </c>
      <c r="E9" s="107">
        <v>995.75</v>
      </c>
      <c r="F9" s="107">
        <v>997.65692307692302</v>
      </c>
      <c r="G9" s="107">
        <v>964.02631578947364</v>
      </c>
      <c r="H9" s="107"/>
      <c r="I9" s="107">
        <v>990.202</v>
      </c>
      <c r="J9" s="107">
        <v>982.13</v>
      </c>
      <c r="K9" s="107">
        <v>1007.3181818181819</v>
      </c>
      <c r="L9" s="95">
        <v>985</v>
      </c>
      <c r="M9" s="98">
        <f t="shared" si="0"/>
        <v>989.4807714902056</v>
      </c>
      <c r="N9" s="64">
        <f t="shared" si="1"/>
        <v>43.291866028708228</v>
      </c>
      <c r="O9" s="96">
        <v>935</v>
      </c>
      <c r="P9" s="97">
        <v>1035</v>
      </c>
      <c r="Q9" s="116">
        <f t="shared" si="2"/>
        <v>100.42632758448224</v>
      </c>
    </row>
    <row r="10" spans="1:18" ht="15.95" customHeight="1">
      <c r="A10" s="63">
        <v>9</v>
      </c>
      <c r="B10" s="107">
        <v>999.09375</v>
      </c>
      <c r="C10" s="107">
        <v>984.0189473684211</v>
      </c>
      <c r="D10" s="107">
        <v>986.25</v>
      </c>
      <c r="E10" s="107">
        <v>998.62</v>
      </c>
      <c r="F10" s="107">
        <v>1002.7349206349205</v>
      </c>
      <c r="G10" s="107">
        <v>994.1403508771931</v>
      </c>
      <c r="H10" s="107"/>
      <c r="I10" s="107">
        <v>996.48199999999997</v>
      </c>
      <c r="J10" s="107">
        <v>1001.38</v>
      </c>
      <c r="K10" s="107">
        <v>993.38095238095241</v>
      </c>
      <c r="L10" s="95">
        <v>985</v>
      </c>
      <c r="M10" s="98">
        <f t="shared" si="0"/>
        <v>995.12232458460983</v>
      </c>
      <c r="N10" s="64">
        <f t="shared" si="1"/>
        <v>18.715973266499418</v>
      </c>
      <c r="O10" s="96">
        <v>935</v>
      </c>
      <c r="P10" s="97">
        <v>1035</v>
      </c>
      <c r="Q10" s="116">
        <f t="shared" si="2"/>
        <v>100.99891118132224</v>
      </c>
    </row>
    <row r="11" spans="1:18" ht="15.95" customHeight="1">
      <c r="A11" s="63">
        <v>10</v>
      </c>
      <c r="B11" s="107">
        <v>1001.59375</v>
      </c>
      <c r="C11" s="107">
        <v>1000.3865000000002</v>
      </c>
      <c r="D11" s="107">
        <v>985.45</v>
      </c>
      <c r="E11" s="107">
        <v>1004.2</v>
      </c>
      <c r="F11" s="107">
        <v>1001.44</v>
      </c>
      <c r="G11" s="107">
        <v>995.28571428571433</v>
      </c>
      <c r="H11" s="107"/>
      <c r="I11" s="107">
        <v>1001.574</v>
      </c>
      <c r="J11" s="107">
        <v>985.54</v>
      </c>
      <c r="K11" s="107">
        <v>979.61904761904759</v>
      </c>
      <c r="L11" s="95">
        <v>985</v>
      </c>
      <c r="M11" s="98">
        <f t="shared" si="0"/>
        <v>995.00989021164014</v>
      </c>
      <c r="N11" s="64">
        <f t="shared" si="1"/>
        <v>24.580952380952453</v>
      </c>
      <c r="O11" s="96">
        <v>935</v>
      </c>
      <c r="P11" s="97">
        <v>1035</v>
      </c>
      <c r="Q11" s="116">
        <f t="shared" si="2"/>
        <v>100.98749977091697</v>
      </c>
    </row>
    <row r="12" spans="1:18" ht="15.95" customHeight="1">
      <c r="A12" s="63">
        <v>11</v>
      </c>
      <c r="B12" s="107">
        <v>1000.25</v>
      </c>
      <c r="C12" s="107">
        <v>1029.4259999999999</v>
      </c>
      <c r="D12" s="107">
        <v>996.67</v>
      </c>
      <c r="E12" s="107">
        <v>992.74</v>
      </c>
      <c r="F12" s="107">
        <v>1004.051851851852</v>
      </c>
      <c r="G12" s="107">
        <v>994.88405797101439</v>
      </c>
      <c r="H12" s="107"/>
      <c r="I12" s="107">
        <v>999.24400000000003</v>
      </c>
      <c r="J12" s="98">
        <v>1002.76</v>
      </c>
      <c r="K12" s="107">
        <v>991.3</v>
      </c>
      <c r="L12" s="95">
        <v>985</v>
      </c>
      <c r="M12" s="98">
        <f t="shared" si="0"/>
        <v>1001.258434424763</v>
      </c>
      <c r="N12" s="64">
        <f t="shared" si="1"/>
        <v>38.125999999999976</v>
      </c>
      <c r="O12" s="96">
        <v>935</v>
      </c>
      <c r="P12" s="97">
        <v>1035</v>
      </c>
      <c r="Q12" s="116">
        <f t="shared" si="2"/>
        <v>101.62168930360301</v>
      </c>
    </row>
    <row r="13" spans="1:18" ht="15.95" customHeight="1">
      <c r="A13" s="63">
        <v>12</v>
      </c>
      <c r="B13" s="107">
        <v>1002.78125</v>
      </c>
      <c r="C13" s="107">
        <v>1023.6351428571428</v>
      </c>
      <c r="D13" s="107">
        <v>991.28</v>
      </c>
      <c r="E13" s="107">
        <v>1005.38</v>
      </c>
      <c r="F13" s="107">
        <v>1005.125</v>
      </c>
      <c r="G13" s="107">
        <v>999.74242424242414</v>
      </c>
      <c r="H13" s="107"/>
      <c r="I13" s="107">
        <v>997.25</v>
      </c>
      <c r="J13" s="98">
        <v>989.63</v>
      </c>
      <c r="K13" s="107">
        <v>985.35714285714289</v>
      </c>
      <c r="L13" s="95">
        <v>985</v>
      </c>
      <c r="M13" s="98">
        <f t="shared" si="0"/>
        <v>1000.0201066618566</v>
      </c>
      <c r="N13" s="64">
        <f t="shared" si="1"/>
        <v>38.277999999999906</v>
      </c>
      <c r="O13" s="96">
        <v>935</v>
      </c>
      <c r="P13" s="97">
        <v>1035</v>
      </c>
      <c r="Q13" s="116">
        <f t="shared" si="2"/>
        <v>101.49600650798152</v>
      </c>
    </row>
    <row r="14" spans="1:18" ht="15.95" customHeight="1">
      <c r="A14" s="63">
        <v>1</v>
      </c>
      <c r="B14" s="107">
        <v>1004.09375</v>
      </c>
      <c r="C14" s="107">
        <v>984.09821052631571</v>
      </c>
      <c r="D14" s="107">
        <v>976.13</v>
      </c>
      <c r="E14" s="107">
        <v>980.93</v>
      </c>
      <c r="F14" s="107">
        <v>1005.9421052631581</v>
      </c>
      <c r="G14" s="107">
        <v>986.78571428571433</v>
      </c>
      <c r="H14" s="107"/>
      <c r="I14" s="107">
        <v>1002.9880000000001</v>
      </c>
      <c r="J14" s="107">
        <v>991</v>
      </c>
      <c r="K14" s="107">
        <v>958.82352941176475</v>
      </c>
      <c r="L14" s="95">
        <v>985</v>
      </c>
      <c r="M14" s="98">
        <f t="shared" si="0"/>
        <v>987.8657010541059</v>
      </c>
      <c r="N14" s="64">
        <f t="shared" si="1"/>
        <v>47.118575851393302</v>
      </c>
      <c r="O14" s="96">
        <v>935</v>
      </c>
      <c r="P14" s="97">
        <v>1035</v>
      </c>
      <c r="Q14" s="116">
        <f t="shared" si="2"/>
        <v>100.26240768087109</v>
      </c>
    </row>
    <row r="15" spans="1:18" ht="15.95" customHeight="1">
      <c r="A15" s="63">
        <v>2</v>
      </c>
      <c r="B15" s="107">
        <v>997.625</v>
      </c>
      <c r="C15" s="107">
        <v>983.56914999999992</v>
      </c>
      <c r="D15" s="107">
        <v>983.12</v>
      </c>
      <c r="E15" s="107">
        <v>984.14</v>
      </c>
      <c r="F15" s="107">
        <v>992.91639344262285</v>
      </c>
      <c r="G15" s="107">
        <v>999.55555555555554</v>
      </c>
      <c r="H15" s="107"/>
      <c r="I15" s="107">
        <v>999.61699999999996</v>
      </c>
      <c r="J15" s="107">
        <v>999.33</v>
      </c>
      <c r="K15" s="107">
        <v>979</v>
      </c>
      <c r="L15" s="95">
        <v>985</v>
      </c>
      <c r="M15" s="98">
        <f t="shared" si="0"/>
        <v>990.98589988868639</v>
      </c>
      <c r="N15" s="64">
        <f t="shared" si="1"/>
        <v>20.616999999999962</v>
      </c>
      <c r="O15" s="96">
        <v>935</v>
      </c>
      <c r="P15" s="97">
        <v>1035</v>
      </c>
      <c r="Q15" s="116">
        <f t="shared" si="2"/>
        <v>100.57908903468697</v>
      </c>
      <c r="R15" s="12"/>
    </row>
    <row r="16" spans="1:18" ht="15.95" customHeight="1">
      <c r="A16" s="63">
        <v>3</v>
      </c>
      <c r="B16" s="107">
        <v>998.6875</v>
      </c>
      <c r="C16" s="107">
        <v>993.5534090909091</v>
      </c>
      <c r="D16" s="107">
        <v>997.77</v>
      </c>
      <c r="E16" s="107">
        <v>983.81</v>
      </c>
      <c r="F16" s="107">
        <v>994.23538461538453</v>
      </c>
      <c r="G16" s="107">
        <v>1008.7471264367816</v>
      </c>
      <c r="H16" s="107"/>
      <c r="I16" s="107">
        <v>1002.213</v>
      </c>
      <c r="J16" s="107">
        <v>997.15</v>
      </c>
      <c r="K16" s="107">
        <v>986.375</v>
      </c>
      <c r="L16" s="95">
        <v>985</v>
      </c>
      <c r="M16" s="98">
        <f t="shared" si="0"/>
        <v>995.8379355714527</v>
      </c>
      <c r="N16" s="64">
        <f t="shared" si="1"/>
        <v>24.937126436781682</v>
      </c>
      <c r="O16" s="96">
        <v>935</v>
      </c>
      <c r="P16" s="97">
        <v>1035</v>
      </c>
      <c r="Q16" s="116">
        <f t="shared" si="2"/>
        <v>101.07154137834922</v>
      </c>
      <c r="R16" s="12"/>
    </row>
    <row r="17" spans="1:18" ht="15.95" customHeight="1">
      <c r="A17" s="63">
        <v>4</v>
      </c>
      <c r="B17" s="107">
        <v>996.15625</v>
      </c>
      <c r="C17" s="107">
        <v>993.42834999999991</v>
      </c>
      <c r="D17" s="188"/>
      <c r="E17" s="107">
        <v>985.84</v>
      </c>
      <c r="F17" s="107">
        <v>995.20545454545436</v>
      </c>
      <c r="G17" s="107">
        <v>1008.623188405797</v>
      </c>
      <c r="H17" s="107"/>
      <c r="I17" s="107">
        <v>989.7</v>
      </c>
      <c r="J17" s="107">
        <v>993.1</v>
      </c>
      <c r="K17" s="188"/>
      <c r="L17" s="95">
        <v>985</v>
      </c>
      <c r="M17" s="98">
        <f t="shared" si="0"/>
        <v>994.57903470732163</v>
      </c>
      <c r="N17" s="64">
        <f t="shared" si="1"/>
        <v>22.783188405796977</v>
      </c>
      <c r="O17" s="96">
        <v>935</v>
      </c>
      <c r="P17" s="97">
        <v>1035</v>
      </c>
      <c r="Q17" s="116">
        <f t="shared" si="2"/>
        <v>100.94377053709557</v>
      </c>
      <c r="R17" s="12"/>
    </row>
    <row r="18" spans="1:18" ht="15.95" customHeight="1">
      <c r="A18" s="63">
        <v>5</v>
      </c>
      <c r="B18" s="107">
        <v>992.53125</v>
      </c>
      <c r="C18" s="107">
        <v>985.29750000000001</v>
      </c>
      <c r="D18" s="188"/>
      <c r="E18" s="107">
        <v>998.07</v>
      </c>
      <c r="F18" s="107">
        <v>1015.0234042553191</v>
      </c>
      <c r="G18" s="107">
        <v>1017.8095238095239</v>
      </c>
      <c r="H18" s="107"/>
      <c r="I18" s="107">
        <v>993.65899999999999</v>
      </c>
      <c r="J18" s="107">
        <v>991.68</v>
      </c>
      <c r="K18" s="188"/>
      <c r="L18" s="95">
        <v>985</v>
      </c>
      <c r="M18" s="98">
        <f t="shared" si="0"/>
        <v>999.15295400926334</v>
      </c>
      <c r="N18" s="64">
        <f t="shared" si="1"/>
        <v>32.512023809523839</v>
      </c>
      <c r="O18" s="96">
        <v>935</v>
      </c>
      <c r="P18" s="97">
        <v>1035</v>
      </c>
      <c r="Q18" s="116">
        <f t="shared" si="2"/>
        <v>101.40799574631312</v>
      </c>
      <c r="R18" s="12"/>
    </row>
    <row r="19" spans="1:18" ht="15.95" customHeight="1">
      <c r="A19" s="65">
        <v>6</v>
      </c>
      <c r="B19" s="107">
        <v>1000.96875</v>
      </c>
      <c r="C19" s="107">
        <v>1013.4454545454547</v>
      </c>
      <c r="D19" s="188"/>
      <c r="E19" s="107">
        <v>991.51</v>
      </c>
      <c r="F19" s="107">
        <v>1011.4368421052633</v>
      </c>
      <c r="G19" s="188"/>
      <c r="H19" s="107"/>
      <c r="I19" s="107">
        <v>1001.494</v>
      </c>
      <c r="J19" s="107">
        <v>993.73</v>
      </c>
      <c r="K19" s="188"/>
      <c r="L19" s="95">
        <v>985</v>
      </c>
      <c r="M19" s="98">
        <f t="shared" si="0"/>
        <v>1002.0975077751197</v>
      </c>
      <c r="N19" s="64">
        <f t="shared" si="1"/>
        <v>21.935454545454718</v>
      </c>
      <c r="O19" s="96">
        <v>935</v>
      </c>
      <c r="P19" s="97">
        <v>1035</v>
      </c>
      <c r="Q19" s="116">
        <f t="shared" si="2"/>
        <v>101.70685018553043</v>
      </c>
      <c r="R19" s="12"/>
    </row>
    <row r="20" spans="1:18" ht="15.95" customHeight="1">
      <c r="A20" s="65">
        <v>7</v>
      </c>
      <c r="B20" s="188"/>
      <c r="C20" s="107">
        <v>1036.1277619047619</v>
      </c>
      <c r="D20" s="188"/>
      <c r="E20" s="188"/>
      <c r="F20" s="188"/>
      <c r="G20" s="188"/>
      <c r="H20" s="103"/>
      <c r="I20" s="107">
        <v>999.72900000000004</v>
      </c>
      <c r="J20" s="188"/>
      <c r="K20" s="188"/>
      <c r="L20" s="95">
        <v>985</v>
      </c>
      <c r="M20" s="98">
        <f t="shared" si="0"/>
        <v>1017.928380952381</v>
      </c>
      <c r="N20" s="64">
        <f t="shared" si="1"/>
        <v>36.398761904761841</v>
      </c>
      <c r="O20" s="96">
        <v>935</v>
      </c>
      <c r="P20" s="97">
        <v>1035</v>
      </c>
      <c r="Q20" s="116">
        <f t="shared" si="2"/>
        <v>103.31358828641709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R20"/>
  <sheetViews>
    <sheetView zoomScale="80" workbookViewId="0">
      <selection activeCell="S29" sqref="S29"/>
    </sheetView>
  </sheetViews>
  <sheetFormatPr defaultRowHeight="13.5"/>
  <cols>
    <col min="1" max="1" width="3.875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6.87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88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105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186.79</v>
      </c>
      <c r="E3" s="107">
        <v>194.31</v>
      </c>
      <c r="F3" s="107"/>
      <c r="G3" s="107">
        <v>192</v>
      </c>
      <c r="H3" s="107"/>
      <c r="I3" s="107">
        <v>199.667</v>
      </c>
      <c r="J3" s="107"/>
      <c r="K3" s="107"/>
      <c r="L3" s="104">
        <v>196</v>
      </c>
      <c r="M3" s="98">
        <f t="shared" ref="M3:M20" si="0">AVERAGE(B3:K3)</f>
        <v>193.19175000000001</v>
      </c>
      <c r="N3" s="98">
        <f t="shared" ref="N3:N20" si="1">MAX(B3:K3)-MIN(B3:K3)</f>
        <v>12.87700000000001</v>
      </c>
      <c r="O3" s="96">
        <v>176</v>
      </c>
      <c r="P3" s="97">
        <v>216</v>
      </c>
      <c r="Q3" s="116">
        <f>M3/M3*100</f>
        <v>100</v>
      </c>
    </row>
    <row r="4" spans="1:18" ht="15.95" customHeight="1">
      <c r="A4" s="63">
        <v>3</v>
      </c>
      <c r="B4" s="107">
        <v>197.55555555555554</v>
      </c>
      <c r="C4" s="107">
        <v>192.19363636363633</v>
      </c>
      <c r="D4" s="107">
        <v>191.75</v>
      </c>
      <c r="E4" s="107">
        <v>193.45</v>
      </c>
      <c r="F4" s="107">
        <v>195.05862068965516</v>
      </c>
      <c r="G4" s="107">
        <v>189.38095238095238</v>
      </c>
      <c r="H4" s="107"/>
      <c r="I4" s="107">
        <v>195.66300000000001</v>
      </c>
      <c r="J4" s="107">
        <v>185.29</v>
      </c>
      <c r="K4" s="107">
        <v>199.33333333333334</v>
      </c>
      <c r="L4" s="104">
        <v>196</v>
      </c>
      <c r="M4" s="98">
        <f t="shared" si="0"/>
        <v>193.29723314701474</v>
      </c>
      <c r="N4" s="98">
        <f t="shared" si="1"/>
        <v>14.043333333333351</v>
      </c>
      <c r="O4" s="96">
        <v>176</v>
      </c>
      <c r="P4" s="97">
        <v>216</v>
      </c>
      <c r="Q4" s="116">
        <f>M4/M$3*100</f>
        <v>100.05460023371324</v>
      </c>
    </row>
    <row r="5" spans="1:18" ht="15.95" customHeight="1">
      <c r="A5" s="63">
        <v>4</v>
      </c>
      <c r="B5" s="107">
        <v>192.96296296296296</v>
      </c>
      <c r="C5" s="107">
        <v>191.74949999999998</v>
      </c>
      <c r="D5" s="107">
        <v>196.76</v>
      </c>
      <c r="E5" s="107">
        <v>191.32</v>
      </c>
      <c r="F5" s="107">
        <v>196.62968749999999</v>
      </c>
      <c r="G5" s="107">
        <v>192.65079365079367</v>
      </c>
      <c r="H5" s="107"/>
      <c r="I5" s="107">
        <v>195.05</v>
      </c>
      <c r="J5" s="107">
        <v>186.46</v>
      </c>
      <c r="K5" s="107">
        <v>198.25</v>
      </c>
      <c r="L5" s="104">
        <v>196</v>
      </c>
      <c r="M5" s="98">
        <f t="shared" si="0"/>
        <v>193.5369937904174</v>
      </c>
      <c r="N5" s="98">
        <f t="shared" si="1"/>
        <v>11.789999999999992</v>
      </c>
      <c r="O5" s="96">
        <v>176</v>
      </c>
      <c r="P5" s="97">
        <v>216</v>
      </c>
      <c r="Q5" s="116">
        <f t="shared" ref="Q5:Q20" si="2">M5/M$3*100</f>
        <v>100.17870524513464</v>
      </c>
    </row>
    <row r="6" spans="1:18" ht="15.95" customHeight="1">
      <c r="A6" s="63">
        <v>5</v>
      </c>
      <c r="B6" s="107">
        <v>193.62962962962962</v>
      </c>
      <c r="C6" s="107">
        <v>191.55333333333334</v>
      </c>
      <c r="D6" s="107">
        <v>190.75</v>
      </c>
      <c r="E6" s="107">
        <v>189.74</v>
      </c>
      <c r="F6" s="107">
        <v>199.94576271186438</v>
      </c>
      <c r="G6" s="107">
        <v>193.85858585858588</v>
      </c>
      <c r="H6" s="107"/>
      <c r="I6" s="107">
        <v>193.357</v>
      </c>
      <c r="J6" s="107">
        <v>186.42</v>
      </c>
      <c r="K6" s="107">
        <v>197.68421052631578</v>
      </c>
      <c r="L6" s="104">
        <v>196</v>
      </c>
      <c r="M6" s="98">
        <f t="shared" si="0"/>
        <v>192.9931691177477</v>
      </c>
      <c r="N6" s="98">
        <f t="shared" si="1"/>
        <v>13.525762711864388</v>
      </c>
      <c r="O6" s="96">
        <v>176</v>
      </c>
      <c r="P6" s="97">
        <v>216</v>
      </c>
      <c r="Q6" s="116">
        <f t="shared" si="2"/>
        <v>99.897210474954377</v>
      </c>
    </row>
    <row r="7" spans="1:18" ht="15.95" customHeight="1">
      <c r="A7" s="63">
        <v>6</v>
      </c>
      <c r="B7" s="107">
        <v>191.77777777777777</v>
      </c>
      <c r="C7" s="107">
        <v>191.23727272727274</v>
      </c>
      <c r="D7" s="107">
        <v>190.89</v>
      </c>
      <c r="E7" s="107">
        <v>190.18</v>
      </c>
      <c r="F7" s="107">
        <v>194.453125</v>
      </c>
      <c r="G7" s="107">
        <v>192.43030303030307</v>
      </c>
      <c r="H7" s="107"/>
      <c r="I7" s="107">
        <v>191.84100000000001</v>
      </c>
      <c r="J7" s="98">
        <v>187.54</v>
      </c>
      <c r="K7" s="107">
        <v>197.28571428571428</v>
      </c>
      <c r="L7" s="104">
        <v>196</v>
      </c>
      <c r="M7" s="98">
        <f t="shared" si="0"/>
        <v>191.95946586900754</v>
      </c>
      <c r="N7" s="98">
        <f t="shared" si="1"/>
        <v>9.7457142857142856</v>
      </c>
      <c r="O7" s="96">
        <v>176</v>
      </c>
      <c r="P7" s="97">
        <v>216</v>
      </c>
      <c r="Q7" s="116">
        <f t="shared" si="2"/>
        <v>99.362144537231814</v>
      </c>
    </row>
    <row r="8" spans="1:18" ht="15.95" customHeight="1">
      <c r="A8" s="63">
        <v>7</v>
      </c>
      <c r="B8" s="107">
        <v>194.25</v>
      </c>
      <c r="C8" s="107">
        <v>194.721</v>
      </c>
      <c r="D8" s="107">
        <v>194.4</v>
      </c>
      <c r="E8" s="107">
        <v>190.6</v>
      </c>
      <c r="F8" s="107">
        <v>196</v>
      </c>
      <c r="G8" s="107">
        <v>191.58119658119659</v>
      </c>
      <c r="H8" s="107"/>
      <c r="I8" s="107">
        <v>194.60499999999999</v>
      </c>
      <c r="J8" s="98">
        <v>187.32</v>
      </c>
      <c r="K8" s="107">
        <v>197.8235294117647</v>
      </c>
      <c r="L8" s="104">
        <v>196</v>
      </c>
      <c r="M8" s="98">
        <f t="shared" si="0"/>
        <v>193.47785844366234</v>
      </c>
      <c r="N8" s="98">
        <f t="shared" si="1"/>
        <v>10.503529411764703</v>
      </c>
      <c r="O8" s="96">
        <v>176</v>
      </c>
      <c r="P8" s="97">
        <v>216</v>
      </c>
      <c r="Q8" s="116">
        <f t="shared" si="2"/>
        <v>100.14809558051124</v>
      </c>
    </row>
    <row r="9" spans="1:18" ht="15.95" customHeight="1">
      <c r="A9" s="63">
        <v>8</v>
      </c>
      <c r="B9" s="107">
        <v>190.125</v>
      </c>
      <c r="C9" s="107">
        <v>192.41454545454545</v>
      </c>
      <c r="D9" s="107">
        <v>187.81</v>
      </c>
      <c r="E9" s="107">
        <v>188.09</v>
      </c>
      <c r="F9" s="107">
        <v>196.28</v>
      </c>
      <c r="G9" s="107">
        <v>194.62962962962962</v>
      </c>
      <c r="H9" s="107"/>
      <c r="I9" s="107">
        <v>188.286</v>
      </c>
      <c r="J9" s="107">
        <v>183.12</v>
      </c>
      <c r="K9" s="107">
        <v>195.7</v>
      </c>
      <c r="L9" s="104">
        <v>196</v>
      </c>
      <c r="M9" s="98">
        <f t="shared" si="0"/>
        <v>190.71724167601948</v>
      </c>
      <c r="N9" s="98">
        <f t="shared" si="1"/>
        <v>13.159999999999997</v>
      </c>
      <c r="O9" s="96">
        <v>176</v>
      </c>
      <c r="P9" s="97">
        <v>216</v>
      </c>
      <c r="Q9" s="116">
        <f t="shared" si="2"/>
        <v>98.719143895129818</v>
      </c>
    </row>
    <row r="10" spans="1:18" ht="15.95" customHeight="1">
      <c r="A10" s="63">
        <v>9</v>
      </c>
      <c r="B10" s="107">
        <v>192.59375</v>
      </c>
      <c r="C10" s="107">
        <v>191.55210526315787</v>
      </c>
      <c r="D10" s="107">
        <v>192.28</v>
      </c>
      <c r="E10" s="107">
        <v>190.68</v>
      </c>
      <c r="F10" s="107">
        <v>195.02580645161294</v>
      </c>
      <c r="G10" s="107">
        <v>195.78787878787881</v>
      </c>
      <c r="H10" s="107"/>
      <c r="I10" s="107">
        <v>191.226</v>
      </c>
      <c r="J10" s="107">
        <v>179.54</v>
      </c>
      <c r="K10" s="107">
        <v>197.71428571428572</v>
      </c>
      <c r="L10" s="104">
        <v>196</v>
      </c>
      <c r="M10" s="98">
        <f t="shared" si="0"/>
        <v>191.82220291299279</v>
      </c>
      <c r="N10" s="98">
        <f t="shared" si="1"/>
        <v>18.17428571428573</v>
      </c>
      <c r="O10" s="96">
        <v>176</v>
      </c>
      <c r="P10" s="97">
        <v>216</v>
      </c>
      <c r="Q10" s="116">
        <f t="shared" si="2"/>
        <v>99.291094424577025</v>
      </c>
    </row>
    <row r="11" spans="1:18" ht="15.95" customHeight="1">
      <c r="A11" s="63">
        <v>10</v>
      </c>
      <c r="B11" s="107">
        <v>193.21875</v>
      </c>
      <c r="C11" s="107">
        <v>194.72800000000001</v>
      </c>
      <c r="D11" s="107">
        <v>189.47</v>
      </c>
      <c r="E11" s="107">
        <v>189.71</v>
      </c>
      <c r="F11" s="107">
        <v>196.99333333333334</v>
      </c>
      <c r="G11" s="107">
        <v>194.71428571428572</v>
      </c>
      <c r="H11" s="107"/>
      <c r="I11" s="107">
        <v>194.52500000000001</v>
      </c>
      <c r="J11" s="107">
        <v>187.44</v>
      </c>
      <c r="K11" s="107">
        <v>195.35714285714286</v>
      </c>
      <c r="L11" s="104">
        <v>196</v>
      </c>
      <c r="M11" s="98">
        <f t="shared" si="0"/>
        <v>192.9062791005291</v>
      </c>
      <c r="N11" s="98">
        <f t="shared" si="1"/>
        <v>9.5533333333333417</v>
      </c>
      <c r="O11" s="96">
        <v>176</v>
      </c>
      <c r="P11" s="97">
        <v>216</v>
      </c>
      <c r="Q11" s="116">
        <f t="shared" si="2"/>
        <v>99.852234425398137</v>
      </c>
    </row>
    <row r="12" spans="1:18" ht="15.95" customHeight="1">
      <c r="A12" s="63">
        <v>11</v>
      </c>
      <c r="B12" s="107">
        <v>193.6875</v>
      </c>
      <c r="C12" s="107">
        <v>196.23700000000002</v>
      </c>
      <c r="D12" s="107">
        <v>194.03</v>
      </c>
      <c r="E12" s="107">
        <v>191.58</v>
      </c>
      <c r="F12" s="107">
        <v>194.12037037037041</v>
      </c>
      <c r="G12" s="107">
        <v>196.56060606060603</v>
      </c>
      <c r="H12" s="107"/>
      <c r="I12" s="107">
        <v>197.69200000000001</v>
      </c>
      <c r="J12" s="98">
        <v>187.98</v>
      </c>
      <c r="K12" s="107">
        <v>186.95</v>
      </c>
      <c r="L12" s="104">
        <v>196</v>
      </c>
      <c r="M12" s="98">
        <f t="shared" si="0"/>
        <v>193.20416404788631</v>
      </c>
      <c r="N12" s="98">
        <f t="shared" si="1"/>
        <v>10.742000000000019</v>
      </c>
      <c r="O12" s="96">
        <v>176</v>
      </c>
      <c r="P12" s="97">
        <v>216</v>
      </c>
      <c r="Q12" s="116">
        <f t="shared" si="2"/>
        <v>100.00642576501653</v>
      </c>
    </row>
    <row r="13" spans="1:18" ht="15.95" customHeight="1">
      <c r="A13" s="63">
        <v>12</v>
      </c>
      <c r="B13" s="107">
        <v>196.625</v>
      </c>
      <c r="C13" s="107">
        <v>196.47076190476187</v>
      </c>
      <c r="D13" s="107">
        <v>191.81</v>
      </c>
      <c r="E13" s="107">
        <v>191.18</v>
      </c>
      <c r="F13" s="107">
        <v>195.87857142857146</v>
      </c>
      <c r="G13" s="107">
        <v>197.43333333333334</v>
      </c>
      <c r="H13" s="107"/>
      <c r="I13" s="107">
        <v>195.94</v>
      </c>
      <c r="J13" s="98">
        <v>187.89</v>
      </c>
      <c r="K13" s="107">
        <v>187.8125</v>
      </c>
      <c r="L13" s="104">
        <v>196</v>
      </c>
      <c r="M13" s="98">
        <f t="shared" si="0"/>
        <v>193.4489074074074</v>
      </c>
      <c r="N13" s="98">
        <f t="shared" si="1"/>
        <v>9.6208333333333371</v>
      </c>
      <c r="O13" s="96">
        <v>176</v>
      </c>
      <c r="P13" s="97">
        <v>216</v>
      </c>
      <c r="Q13" s="116">
        <f t="shared" si="2"/>
        <v>100.13310993218261</v>
      </c>
    </row>
    <row r="14" spans="1:18" ht="15.95" customHeight="1">
      <c r="A14" s="63">
        <v>1</v>
      </c>
      <c r="B14" s="107">
        <v>195.40625</v>
      </c>
      <c r="C14" s="107">
        <v>190.22015789473684</v>
      </c>
      <c r="D14" s="107">
        <v>188.12</v>
      </c>
      <c r="E14" s="107">
        <v>190.07</v>
      </c>
      <c r="F14" s="107">
        <v>196.88</v>
      </c>
      <c r="G14" s="107">
        <v>189.53571428571428</v>
      </c>
      <c r="H14" s="107"/>
      <c r="I14" s="107">
        <v>196.43899999999999</v>
      </c>
      <c r="J14" s="107">
        <v>188.19</v>
      </c>
      <c r="K14" s="107">
        <v>189.1764705882353</v>
      </c>
      <c r="L14" s="104">
        <v>196</v>
      </c>
      <c r="M14" s="98">
        <f t="shared" si="0"/>
        <v>191.55973252985407</v>
      </c>
      <c r="N14" s="98">
        <f t="shared" si="1"/>
        <v>8.7599999999999909</v>
      </c>
      <c r="O14" s="96">
        <v>176</v>
      </c>
      <c r="P14" s="97">
        <v>216</v>
      </c>
      <c r="Q14" s="116">
        <f t="shared" si="2"/>
        <v>99.155234387521247</v>
      </c>
    </row>
    <row r="15" spans="1:18" ht="15.95" customHeight="1">
      <c r="A15" s="63">
        <v>2</v>
      </c>
      <c r="B15" s="107">
        <v>193.90625</v>
      </c>
      <c r="C15" s="107">
        <v>187.68</v>
      </c>
      <c r="D15" s="107">
        <v>190.93</v>
      </c>
      <c r="E15" s="107">
        <v>190.26</v>
      </c>
      <c r="F15" s="107">
        <v>196.01698113207547</v>
      </c>
      <c r="G15" s="107">
        <v>192.70000000000005</v>
      </c>
      <c r="H15" s="107"/>
      <c r="I15" s="107">
        <v>193.96199999999999</v>
      </c>
      <c r="J15" s="107">
        <v>186.22</v>
      </c>
      <c r="K15" s="107">
        <v>192.78947368421052</v>
      </c>
      <c r="L15" s="104">
        <v>196</v>
      </c>
      <c r="M15" s="98">
        <f t="shared" si="0"/>
        <v>191.60718942403179</v>
      </c>
      <c r="N15" s="98">
        <f t="shared" si="1"/>
        <v>9.7969811320754729</v>
      </c>
      <c r="O15" s="96">
        <v>176</v>
      </c>
      <c r="P15" s="97">
        <v>216</v>
      </c>
      <c r="Q15" s="116">
        <f t="shared" si="2"/>
        <v>99.179799046300772</v>
      </c>
      <c r="R15" s="12"/>
    </row>
    <row r="16" spans="1:18" ht="15.95" customHeight="1">
      <c r="A16" s="63">
        <v>3</v>
      </c>
      <c r="B16" s="107">
        <v>192.4375</v>
      </c>
      <c r="C16" s="107">
        <v>191.95036363636365</v>
      </c>
      <c r="D16" s="107">
        <v>192</v>
      </c>
      <c r="E16" s="107">
        <v>188.85</v>
      </c>
      <c r="F16" s="107">
        <v>189.79076923076926</v>
      </c>
      <c r="G16" s="107">
        <v>194.28571428571428</v>
      </c>
      <c r="H16" s="107"/>
      <c r="I16" s="107">
        <v>196.482</v>
      </c>
      <c r="J16" s="107">
        <v>185.87</v>
      </c>
      <c r="K16" s="107">
        <v>190.07692307692307</v>
      </c>
      <c r="L16" s="104">
        <v>196</v>
      </c>
      <c r="M16" s="98">
        <f t="shared" si="0"/>
        <v>191.30480780330782</v>
      </c>
      <c r="N16" s="98">
        <f t="shared" si="1"/>
        <v>10.611999999999995</v>
      </c>
      <c r="O16" s="96">
        <v>176</v>
      </c>
      <c r="P16" s="97">
        <v>216</v>
      </c>
      <c r="Q16" s="116">
        <f t="shared" si="2"/>
        <v>99.023280136604072</v>
      </c>
      <c r="R16" s="12"/>
    </row>
    <row r="17" spans="1:18" ht="15.95" customHeight="1">
      <c r="A17" s="63">
        <v>4</v>
      </c>
      <c r="B17" s="107">
        <v>192.03125</v>
      </c>
      <c r="C17" s="107">
        <v>191.95665</v>
      </c>
      <c r="D17" s="188"/>
      <c r="E17" s="107">
        <v>184.9</v>
      </c>
      <c r="F17" s="107">
        <v>196.92857142857139</v>
      </c>
      <c r="G17" s="107">
        <v>192.78985507246375</v>
      </c>
      <c r="H17" s="107"/>
      <c r="I17" s="107">
        <v>195.494</v>
      </c>
      <c r="J17" s="107">
        <v>184.94</v>
      </c>
      <c r="K17" s="188"/>
      <c r="L17" s="104">
        <v>196</v>
      </c>
      <c r="M17" s="98">
        <f t="shared" si="0"/>
        <v>191.29147521443358</v>
      </c>
      <c r="N17" s="98">
        <f t="shared" si="1"/>
        <v>12.028571428571382</v>
      </c>
      <c r="O17" s="96">
        <v>176</v>
      </c>
      <c r="P17" s="97">
        <v>216</v>
      </c>
      <c r="Q17" s="116">
        <f t="shared" si="2"/>
        <v>99.016378915990757</v>
      </c>
      <c r="R17" s="12"/>
    </row>
    <row r="18" spans="1:18" ht="15.95" customHeight="1">
      <c r="A18" s="63">
        <v>5</v>
      </c>
      <c r="B18" s="107">
        <v>192.125</v>
      </c>
      <c r="C18" s="107">
        <v>191.05</v>
      </c>
      <c r="D18" s="188"/>
      <c r="E18" s="107">
        <v>189.19</v>
      </c>
      <c r="F18" s="107">
        <v>199.15283018867925</v>
      </c>
      <c r="G18" s="107">
        <v>194.0952380952381</v>
      </c>
      <c r="H18" s="107"/>
      <c r="I18" s="107">
        <v>193.93</v>
      </c>
      <c r="J18" s="107">
        <v>189.34</v>
      </c>
      <c r="K18" s="188"/>
      <c r="L18" s="104">
        <v>196</v>
      </c>
      <c r="M18" s="98">
        <f t="shared" si="0"/>
        <v>192.69758118341676</v>
      </c>
      <c r="N18" s="98">
        <f t="shared" si="1"/>
        <v>9.9628301886792485</v>
      </c>
      <c r="O18" s="96">
        <v>176</v>
      </c>
      <c r="P18" s="97">
        <v>216</v>
      </c>
      <c r="Q18" s="116">
        <f t="shared" si="2"/>
        <v>99.744208116245517</v>
      </c>
      <c r="R18" s="12"/>
    </row>
    <row r="19" spans="1:18" ht="15.95" customHeight="1">
      <c r="A19" s="65">
        <v>6</v>
      </c>
      <c r="B19" s="107">
        <v>193.53125</v>
      </c>
      <c r="C19" s="107">
        <v>196.94772727272724</v>
      </c>
      <c r="D19" s="188"/>
      <c r="E19" s="107">
        <v>188.68</v>
      </c>
      <c r="F19" s="107">
        <v>199.73750000000001</v>
      </c>
      <c r="G19" s="188"/>
      <c r="H19" s="107"/>
      <c r="I19" s="107">
        <v>196.54499999999999</v>
      </c>
      <c r="J19" s="107">
        <v>192.17</v>
      </c>
      <c r="K19" s="188"/>
      <c r="L19" s="104">
        <v>196</v>
      </c>
      <c r="M19" s="98">
        <f t="shared" si="0"/>
        <v>194.60191287878786</v>
      </c>
      <c r="N19" s="98">
        <f t="shared" si="1"/>
        <v>11.057500000000005</v>
      </c>
      <c r="O19" s="96">
        <v>176</v>
      </c>
      <c r="P19" s="97">
        <v>216</v>
      </c>
      <c r="Q19" s="116">
        <f t="shared" si="2"/>
        <v>100.72992913972148</v>
      </c>
      <c r="R19" s="12"/>
    </row>
    <row r="20" spans="1:18" ht="15.95" customHeight="1">
      <c r="A20" s="65">
        <v>7</v>
      </c>
      <c r="B20" s="188"/>
      <c r="C20" s="107">
        <v>202.70633333333336</v>
      </c>
      <c r="D20" s="188"/>
      <c r="E20" s="188"/>
      <c r="F20" s="188"/>
      <c r="G20" s="188"/>
      <c r="H20" s="103"/>
      <c r="I20" s="107">
        <v>195.55699999999999</v>
      </c>
      <c r="J20" s="188"/>
      <c r="K20" s="188"/>
      <c r="L20" s="104">
        <v>196</v>
      </c>
      <c r="M20" s="98">
        <f t="shared" si="0"/>
        <v>199.13166666666666</v>
      </c>
      <c r="N20" s="98">
        <f t="shared" si="1"/>
        <v>7.1493333333333737</v>
      </c>
      <c r="O20" s="96">
        <v>176</v>
      </c>
      <c r="P20" s="97">
        <v>216</v>
      </c>
      <c r="Q20" s="116">
        <f t="shared" si="2"/>
        <v>103.07462232039755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R20"/>
  <sheetViews>
    <sheetView zoomScale="80" workbookViewId="0">
      <selection activeCell="S29" sqref="S29"/>
    </sheetView>
  </sheetViews>
  <sheetFormatPr defaultRowHeight="13.5"/>
  <cols>
    <col min="1" max="1" width="3.6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6.62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89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105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89.36</v>
      </c>
      <c r="E3" s="107">
        <v>94.85</v>
      </c>
      <c r="F3" s="107"/>
      <c r="G3" s="107">
        <v>89.756097560975604</v>
      </c>
      <c r="H3" s="107"/>
      <c r="I3" s="107">
        <v>89.944000000000003</v>
      </c>
      <c r="J3" s="107"/>
      <c r="K3" s="107"/>
      <c r="L3" s="104">
        <v>91</v>
      </c>
      <c r="M3" s="98">
        <f t="shared" ref="M3:M20" si="0">AVERAGE(B3:K3)</f>
        <v>90.9775243902439</v>
      </c>
      <c r="N3" s="98">
        <f t="shared" ref="N3:N20" si="1">MAX(B3:K3)-MIN(B3:K3)</f>
        <v>5.4899999999999949</v>
      </c>
      <c r="O3" s="96">
        <v>81</v>
      </c>
      <c r="P3" s="97">
        <v>101</v>
      </c>
      <c r="Q3" s="116">
        <f>M3/M3*100</f>
        <v>100</v>
      </c>
    </row>
    <row r="4" spans="1:18" ht="15.95" customHeight="1">
      <c r="A4" s="63">
        <v>3</v>
      </c>
      <c r="B4" s="107">
        <v>92.518518518518519</v>
      </c>
      <c r="C4" s="107">
        <v>88.067272727272737</v>
      </c>
      <c r="D4" s="107">
        <v>93.05</v>
      </c>
      <c r="E4" s="107">
        <v>94.05</v>
      </c>
      <c r="F4" s="107">
        <v>91.8</v>
      </c>
      <c r="G4" s="107">
        <v>89.44</v>
      </c>
      <c r="H4" s="107"/>
      <c r="I4" s="107">
        <v>89.686999999999998</v>
      </c>
      <c r="J4" s="107">
        <v>88.54</v>
      </c>
      <c r="K4" s="107">
        <v>91</v>
      </c>
      <c r="L4" s="104">
        <v>91</v>
      </c>
      <c r="M4" s="98">
        <f t="shared" si="0"/>
        <v>90.905865693976807</v>
      </c>
      <c r="N4" s="98">
        <f t="shared" si="1"/>
        <v>5.98272727272726</v>
      </c>
      <c r="O4" s="96">
        <v>81</v>
      </c>
      <c r="P4" s="97">
        <v>101</v>
      </c>
      <c r="Q4" s="116">
        <f>M4/M$3*100</f>
        <v>99.921234726106945</v>
      </c>
    </row>
    <row r="5" spans="1:18" ht="15.95" customHeight="1">
      <c r="A5" s="63">
        <v>4</v>
      </c>
      <c r="B5" s="107">
        <v>92.037037037037038</v>
      </c>
      <c r="C5" s="107">
        <v>88.099000000000004</v>
      </c>
      <c r="D5" s="107">
        <v>92.82</v>
      </c>
      <c r="E5" s="107">
        <v>94.49</v>
      </c>
      <c r="F5" s="107">
        <v>91.6171875</v>
      </c>
      <c r="G5" s="107">
        <v>88.753086419753075</v>
      </c>
      <c r="H5" s="107"/>
      <c r="I5" s="107">
        <v>90.55</v>
      </c>
      <c r="J5" s="107">
        <v>89.66</v>
      </c>
      <c r="K5" s="107">
        <v>90.2</v>
      </c>
      <c r="L5" s="104">
        <v>91</v>
      </c>
      <c r="M5" s="98">
        <f t="shared" si="0"/>
        <v>90.914034550754465</v>
      </c>
      <c r="N5" s="98">
        <f t="shared" si="1"/>
        <v>6.3909999999999911</v>
      </c>
      <c r="O5" s="96">
        <v>81</v>
      </c>
      <c r="P5" s="97">
        <v>101</v>
      </c>
      <c r="Q5" s="116">
        <f t="shared" ref="Q5:Q20" si="2">M5/M$3*100</f>
        <v>99.93021370946839</v>
      </c>
    </row>
    <row r="6" spans="1:18" ht="15.95" customHeight="1">
      <c r="A6" s="63">
        <v>5</v>
      </c>
      <c r="B6" s="107">
        <v>91.037037037037038</v>
      </c>
      <c r="C6" s="107">
        <v>87.316666666666663</v>
      </c>
      <c r="D6" s="107">
        <v>92.14</v>
      </c>
      <c r="E6" s="107">
        <v>93.56</v>
      </c>
      <c r="F6" s="107">
        <v>92.294915254237281</v>
      </c>
      <c r="G6" s="107">
        <v>87.242424242424249</v>
      </c>
      <c r="H6" s="107"/>
      <c r="I6" s="107">
        <v>90.753</v>
      </c>
      <c r="J6" s="107">
        <v>90.33</v>
      </c>
      <c r="K6" s="107">
        <v>89.473684210526315</v>
      </c>
      <c r="L6" s="104">
        <v>91</v>
      </c>
      <c r="M6" s="98">
        <f t="shared" si="0"/>
        <v>90.460858601210191</v>
      </c>
      <c r="N6" s="98">
        <f t="shared" si="1"/>
        <v>6.317575757575753</v>
      </c>
      <c r="O6" s="96">
        <v>81</v>
      </c>
      <c r="P6" s="97">
        <v>101</v>
      </c>
      <c r="Q6" s="116">
        <f t="shared" si="2"/>
        <v>99.432095132840175</v>
      </c>
    </row>
    <row r="7" spans="1:18" ht="15.95" customHeight="1">
      <c r="A7" s="63">
        <v>6</v>
      </c>
      <c r="B7" s="107">
        <v>90.592592592592595</v>
      </c>
      <c r="C7" s="107">
        <v>87.920909090909092</v>
      </c>
      <c r="D7" s="107">
        <v>92.52</v>
      </c>
      <c r="E7" s="107">
        <v>93.2</v>
      </c>
      <c r="F7" s="107">
        <v>92.361538461538458</v>
      </c>
      <c r="G7" s="107">
        <v>87.427272727272722</v>
      </c>
      <c r="H7" s="107"/>
      <c r="I7" s="107">
        <v>91.057000000000002</v>
      </c>
      <c r="J7" s="98">
        <v>89.46</v>
      </c>
      <c r="K7" s="107">
        <v>89.523809523809518</v>
      </c>
      <c r="L7" s="104">
        <v>91</v>
      </c>
      <c r="M7" s="98">
        <f t="shared" si="0"/>
        <v>90.451458044013592</v>
      </c>
      <c r="N7" s="98">
        <f t="shared" si="1"/>
        <v>5.7727272727272805</v>
      </c>
      <c r="O7" s="96">
        <v>81</v>
      </c>
      <c r="P7" s="97">
        <v>101</v>
      </c>
      <c r="Q7" s="116">
        <f t="shared" si="2"/>
        <v>99.421762298154249</v>
      </c>
    </row>
    <row r="8" spans="1:18" ht="15.95" customHeight="1">
      <c r="A8" s="63">
        <v>7</v>
      </c>
      <c r="B8" s="107">
        <v>91.9375</v>
      </c>
      <c r="C8" s="107">
        <v>90.503999999999991</v>
      </c>
      <c r="D8" s="107">
        <v>93.28</v>
      </c>
      <c r="E8" s="107">
        <v>94.53</v>
      </c>
      <c r="F8" s="107">
        <v>92.250819669999998</v>
      </c>
      <c r="G8" s="107">
        <v>87.158536585365866</v>
      </c>
      <c r="H8" s="107"/>
      <c r="I8" s="107">
        <v>93.093000000000004</v>
      </c>
      <c r="J8" s="98">
        <v>88.5</v>
      </c>
      <c r="K8" s="107">
        <v>90.125</v>
      </c>
      <c r="L8" s="104">
        <v>91</v>
      </c>
      <c r="M8" s="98">
        <f t="shared" si="0"/>
        <v>91.264317361707313</v>
      </c>
      <c r="N8" s="98">
        <f t="shared" si="1"/>
        <v>7.3714634146341353</v>
      </c>
      <c r="O8" s="96">
        <v>81</v>
      </c>
      <c r="P8" s="97">
        <v>101</v>
      </c>
      <c r="Q8" s="116">
        <f t="shared" si="2"/>
        <v>100.31523496971981</v>
      </c>
    </row>
    <row r="9" spans="1:18" ht="15.95" customHeight="1">
      <c r="A9" s="63">
        <v>8</v>
      </c>
      <c r="B9" s="107">
        <v>91</v>
      </c>
      <c r="C9" s="107">
        <v>89.496363636363625</v>
      </c>
      <c r="D9" s="107">
        <v>91.29</v>
      </c>
      <c r="E9" s="107">
        <v>94.05</v>
      </c>
      <c r="F9" s="107">
        <v>92.381538461538469</v>
      </c>
      <c r="G9" s="107">
        <v>87.368421052631575</v>
      </c>
      <c r="H9" s="107"/>
      <c r="I9" s="107">
        <v>90.048000000000002</v>
      </c>
      <c r="J9" s="107">
        <v>87.75</v>
      </c>
      <c r="K9" s="107">
        <v>96</v>
      </c>
      <c r="L9" s="104">
        <v>91</v>
      </c>
      <c r="M9" s="98">
        <f t="shared" si="0"/>
        <v>91.042702572281527</v>
      </c>
      <c r="N9" s="98">
        <f t="shared" si="1"/>
        <v>8.6315789473684248</v>
      </c>
      <c r="O9" s="96">
        <v>81</v>
      </c>
      <c r="P9" s="97">
        <v>101</v>
      </c>
      <c r="Q9" s="116">
        <f t="shared" si="2"/>
        <v>100.07164207036242</v>
      </c>
    </row>
    <row r="10" spans="1:18" ht="15.95" customHeight="1">
      <c r="A10" s="63">
        <v>9</v>
      </c>
      <c r="B10" s="107">
        <v>91</v>
      </c>
      <c r="C10" s="107">
        <v>88.9</v>
      </c>
      <c r="D10" s="107">
        <v>90.17</v>
      </c>
      <c r="E10" s="107">
        <v>94.32</v>
      </c>
      <c r="F10" s="107">
        <v>92.058461538461586</v>
      </c>
      <c r="G10" s="107">
        <v>89.38636363636364</v>
      </c>
      <c r="H10" s="107"/>
      <c r="I10" s="107">
        <v>91.536000000000001</v>
      </c>
      <c r="J10" s="107">
        <v>86.77</v>
      </c>
      <c r="K10" s="107">
        <v>95.19047619047619</v>
      </c>
      <c r="L10" s="104">
        <v>91</v>
      </c>
      <c r="M10" s="98">
        <f t="shared" si="0"/>
        <v>91.03681126281127</v>
      </c>
      <c r="N10" s="98">
        <f t="shared" si="1"/>
        <v>8.4204761904761938</v>
      </c>
      <c r="O10" s="96">
        <v>81</v>
      </c>
      <c r="P10" s="97">
        <v>101</v>
      </c>
      <c r="Q10" s="116">
        <f t="shared" si="2"/>
        <v>100.06516650454573</v>
      </c>
    </row>
    <row r="11" spans="1:18" ht="15.95" customHeight="1">
      <c r="A11" s="63">
        <v>10</v>
      </c>
      <c r="B11" s="107">
        <v>91.9375</v>
      </c>
      <c r="C11" s="107">
        <v>90.861999999999995</v>
      </c>
      <c r="D11" s="107">
        <v>90.88</v>
      </c>
      <c r="E11" s="107">
        <v>92.95</v>
      </c>
      <c r="F11" s="107">
        <v>90.022033898305096</v>
      </c>
      <c r="G11" s="107">
        <v>94.825396825396837</v>
      </c>
      <c r="H11" s="107"/>
      <c r="I11" s="107">
        <v>89.5</v>
      </c>
      <c r="J11" s="107">
        <v>88.14</v>
      </c>
      <c r="K11" s="107">
        <v>94.6875</v>
      </c>
      <c r="L11" s="104">
        <v>91</v>
      </c>
      <c r="M11" s="98">
        <f t="shared" si="0"/>
        <v>91.533825635966878</v>
      </c>
      <c r="N11" s="98">
        <f t="shared" si="1"/>
        <v>6.6853968253968361</v>
      </c>
      <c r="O11" s="96">
        <v>81</v>
      </c>
      <c r="P11" s="97">
        <v>101</v>
      </c>
      <c r="Q11" s="116">
        <f t="shared" si="2"/>
        <v>100.61147107425867</v>
      </c>
    </row>
    <row r="12" spans="1:18" ht="15.95" customHeight="1">
      <c r="A12" s="63">
        <v>11</v>
      </c>
      <c r="B12" s="107">
        <v>91.75</v>
      </c>
      <c r="C12" s="107">
        <v>89.674499999999981</v>
      </c>
      <c r="D12" s="107">
        <v>95.72</v>
      </c>
      <c r="E12" s="107">
        <v>92.7</v>
      </c>
      <c r="F12" s="107">
        <v>90.058333333333337</v>
      </c>
      <c r="G12" s="107">
        <v>94.615942028985515</v>
      </c>
      <c r="H12" s="107"/>
      <c r="I12" s="107">
        <v>90.44</v>
      </c>
      <c r="J12" s="98">
        <v>87.92</v>
      </c>
      <c r="K12" s="107">
        <v>87.65</v>
      </c>
      <c r="L12" s="104">
        <v>91</v>
      </c>
      <c r="M12" s="98">
        <f t="shared" si="0"/>
        <v>91.16986392914653</v>
      </c>
      <c r="N12" s="98">
        <f t="shared" si="1"/>
        <v>8.0699999999999932</v>
      </c>
      <c r="O12" s="96">
        <v>81</v>
      </c>
      <c r="P12" s="97">
        <v>101</v>
      </c>
      <c r="Q12" s="116">
        <f t="shared" si="2"/>
        <v>100.21141434677602</v>
      </c>
    </row>
    <row r="13" spans="1:18" ht="15.95" customHeight="1">
      <c r="A13" s="63">
        <v>12</v>
      </c>
      <c r="B13" s="107">
        <v>91.09375</v>
      </c>
      <c r="C13" s="107">
        <v>89.365714285714276</v>
      </c>
      <c r="D13" s="107">
        <v>88.95</v>
      </c>
      <c r="E13" s="107">
        <v>94.05</v>
      </c>
      <c r="F13" s="107">
        <v>90.443859649122828</v>
      </c>
      <c r="G13" s="107">
        <v>94.659090909090907</v>
      </c>
      <c r="H13" s="107"/>
      <c r="I13" s="107">
        <v>90.084999999999994</v>
      </c>
      <c r="J13" s="98">
        <v>87.54</v>
      </c>
      <c r="K13" s="107">
        <v>87.3125</v>
      </c>
      <c r="L13" s="104">
        <v>91</v>
      </c>
      <c r="M13" s="98">
        <f t="shared" si="0"/>
        <v>90.388879427103106</v>
      </c>
      <c r="N13" s="98">
        <f t="shared" si="1"/>
        <v>7.3465909090909065</v>
      </c>
      <c r="O13" s="96">
        <v>81</v>
      </c>
      <c r="P13" s="97">
        <v>101</v>
      </c>
      <c r="Q13" s="116">
        <f t="shared" si="2"/>
        <v>99.352977598493638</v>
      </c>
    </row>
    <row r="14" spans="1:18" ht="15.95" customHeight="1">
      <c r="A14" s="63">
        <v>1</v>
      </c>
      <c r="B14" s="107">
        <v>91.4375</v>
      </c>
      <c r="C14" s="107">
        <v>86.028894736842105</v>
      </c>
      <c r="D14" s="107">
        <v>87.25</v>
      </c>
      <c r="E14" s="107">
        <v>90.88</v>
      </c>
      <c r="F14" s="107">
        <v>90.448275862068982</v>
      </c>
      <c r="G14" s="107">
        <v>95.833333333333329</v>
      </c>
      <c r="H14" s="107"/>
      <c r="I14" s="107">
        <v>91.468999999999994</v>
      </c>
      <c r="J14" s="107">
        <v>86.85</v>
      </c>
      <c r="K14" s="107">
        <v>87</v>
      </c>
      <c r="L14" s="104">
        <v>91</v>
      </c>
      <c r="M14" s="98">
        <f t="shared" si="0"/>
        <v>89.688555992471606</v>
      </c>
      <c r="N14" s="98">
        <f t="shared" si="1"/>
        <v>9.8044385964912237</v>
      </c>
      <c r="O14" s="96">
        <v>81</v>
      </c>
      <c r="P14" s="97">
        <v>101</v>
      </c>
      <c r="Q14" s="116">
        <f t="shared" si="2"/>
        <v>98.583201283601298</v>
      </c>
    </row>
    <row r="15" spans="1:18" ht="15.95" customHeight="1">
      <c r="A15" s="63">
        <v>2</v>
      </c>
      <c r="B15" s="107">
        <v>90.75</v>
      </c>
      <c r="C15" s="107">
        <v>86.405850000000015</v>
      </c>
      <c r="D15" s="107">
        <v>88.99</v>
      </c>
      <c r="E15" s="107">
        <v>91.69</v>
      </c>
      <c r="F15" s="107">
        <v>90.626229508196715</v>
      </c>
      <c r="G15" s="107">
        <v>95.684523809523824</v>
      </c>
      <c r="H15" s="107"/>
      <c r="I15" s="107">
        <v>91.039000000000001</v>
      </c>
      <c r="J15" s="107">
        <v>86.07</v>
      </c>
      <c r="K15" s="107">
        <v>87.263157894736835</v>
      </c>
      <c r="L15" s="104">
        <v>91</v>
      </c>
      <c r="M15" s="98">
        <f t="shared" si="0"/>
        <v>89.835417912495259</v>
      </c>
      <c r="N15" s="98">
        <f t="shared" si="1"/>
        <v>9.6145238095238312</v>
      </c>
      <c r="O15" s="96">
        <v>81</v>
      </c>
      <c r="P15" s="97">
        <v>101</v>
      </c>
      <c r="Q15" s="116">
        <f t="shared" si="2"/>
        <v>98.744627878804849</v>
      </c>
      <c r="R15" s="12"/>
    </row>
    <row r="16" spans="1:18" ht="15.95" customHeight="1">
      <c r="A16" s="63">
        <v>3</v>
      </c>
      <c r="B16" s="107">
        <v>90.8125</v>
      </c>
      <c r="C16" s="107">
        <v>91.338272727272738</v>
      </c>
      <c r="D16" s="107">
        <v>89.22</v>
      </c>
      <c r="E16" s="107">
        <v>91.83</v>
      </c>
      <c r="F16" s="107">
        <v>89.767187500000006</v>
      </c>
      <c r="G16" s="107">
        <v>89.136904761904773</v>
      </c>
      <c r="H16" s="107"/>
      <c r="I16" s="107">
        <v>91.463999999999999</v>
      </c>
      <c r="J16" s="107">
        <v>86.08</v>
      </c>
      <c r="K16" s="107">
        <v>86</v>
      </c>
      <c r="L16" s="104">
        <v>91</v>
      </c>
      <c r="M16" s="98">
        <f t="shared" si="0"/>
        <v>89.516540554353071</v>
      </c>
      <c r="N16" s="98">
        <f t="shared" si="1"/>
        <v>5.8299999999999983</v>
      </c>
      <c r="O16" s="96">
        <v>81</v>
      </c>
      <c r="P16" s="97">
        <v>101</v>
      </c>
      <c r="Q16" s="116">
        <f t="shared" si="2"/>
        <v>98.394126631074272</v>
      </c>
      <c r="R16" s="12"/>
    </row>
    <row r="17" spans="1:18" ht="15.95" customHeight="1">
      <c r="A17" s="63">
        <v>4</v>
      </c>
      <c r="B17" s="107">
        <v>90.03125</v>
      </c>
      <c r="C17" s="107">
        <v>91.094149999999999</v>
      </c>
      <c r="D17" s="188"/>
      <c r="E17" s="107">
        <v>92.35</v>
      </c>
      <c r="F17" s="107">
        <v>91.005172413793105</v>
      </c>
      <c r="G17" s="107">
        <v>92.376811594202891</v>
      </c>
      <c r="H17" s="107"/>
      <c r="I17" s="107">
        <v>91.847999999999999</v>
      </c>
      <c r="J17" s="107">
        <v>86.21</v>
      </c>
      <c r="K17" s="188"/>
      <c r="L17" s="104">
        <v>91</v>
      </c>
      <c r="M17" s="98">
        <f t="shared" si="0"/>
        <v>90.702197715428014</v>
      </c>
      <c r="N17" s="98">
        <f t="shared" si="1"/>
        <v>6.1668115942028976</v>
      </c>
      <c r="O17" s="96">
        <v>81</v>
      </c>
      <c r="P17" s="97">
        <v>101</v>
      </c>
      <c r="Q17" s="116">
        <f t="shared" si="2"/>
        <v>99.697368469123333</v>
      </c>
      <c r="R17" s="12"/>
    </row>
    <row r="18" spans="1:18" ht="15.95" customHeight="1">
      <c r="A18" s="63">
        <v>5</v>
      </c>
      <c r="B18" s="107">
        <v>90</v>
      </c>
      <c r="C18" s="107">
        <v>87.745000000000005</v>
      </c>
      <c r="D18" s="188"/>
      <c r="E18" s="107">
        <v>93.11</v>
      </c>
      <c r="F18" s="107">
        <v>92.858620689655197</v>
      </c>
      <c r="G18" s="107">
        <v>90.142857142857139</v>
      </c>
      <c r="H18" s="107"/>
      <c r="I18" s="107">
        <v>90.977000000000004</v>
      </c>
      <c r="J18" s="107">
        <v>86.04</v>
      </c>
      <c r="K18" s="188"/>
      <c r="L18" s="104">
        <v>91</v>
      </c>
      <c r="M18" s="98">
        <f t="shared" si="0"/>
        <v>90.124782547501766</v>
      </c>
      <c r="N18" s="98">
        <f t="shared" si="1"/>
        <v>7.0699999999999932</v>
      </c>
      <c r="O18" s="96">
        <v>81</v>
      </c>
      <c r="P18" s="97">
        <v>101</v>
      </c>
      <c r="Q18" s="116">
        <f t="shared" si="2"/>
        <v>99.062689550570383</v>
      </c>
      <c r="R18" s="12"/>
    </row>
    <row r="19" spans="1:18" ht="15.95" customHeight="1">
      <c r="A19" s="65">
        <v>6</v>
      </c>
      <c r="B19" s="107">
        <v>90.9375</v>
      </c>
      <c r="C19" s="107">
        <v>90.243181818181824</v>
      </c>
      <c r="D19" s="188"/>
      <c r="E19" s="107">
        <v>92.47</v>
      </c>
      <c r="F19" s="107">
        <v>90.68</v>
      </c>
      <c r="G19" s="188"/>
      <c r="H19" s="107"/>
      <c r="I19" s="107">
        <v>91.149000000000001</v>
      </c>
      <c r="J19" s="107">
        <v>88.25</v>
      </c>
      <c r="K19" s="188"/>
      <c r="L19" s="104">
        <v>91</v>
      </c>
      <c r="M19" s="98">
        <f t="shared" si="0"/>
        <v>90.621613636363648</v>
      </c>
      <c r="N19" s="98">
        <f t="shared" si="1"/>
        <v>4.2199999999999989</v>
      </c>
      <c r="O19" s="96">
        <v>81</v>
      </c>
      <c r="P19" s="97">
        <v>101</v>
      </c>
      <c r="Q19" s="116">
        <f t="shared" si="2"/>
        <v>99.608792659213734</v>
      </c>
      <c r="R19" s="12"/>
    </row>
    <row r="20" spans="1:18" ht="15.95" customHeight="1">
      <c r="A20" s="65">
        <v>7</v>
      </c>
      <c r="B20" s="188"/>
      <c r="C20" s="107">
        <v>92.0365238095238</v>
      </c>
      <c r="D20" s="188"/>
      <c r="E20" s="188"/>
      <c r="F20" s="188"/>
      <c r="G20" s="188"/>
      <c r="H20" s="103"/>
      <c r="I20" s="107">
        <v>90.915000000000006</v>
      </c>
      <c r="J20" s="188"/>
      <c r="K20" s="188"/>
      <c r="L20" s="104">
        <v>91</v>
      </c>
      <c r="M20" s="98">
        <f t="shared" si="0"/>
        <v>91.475761904761896</v>
      </c>
      <c r="N20" s="98">
        <f t="shared" si="1"/>
        <v>1.1215238095237936</v>
      </c>
      <c r="O20" s="96">
        <v>81</v>
      </c>
      <c r="P20" s="97">
        <v>101</v>
      </c>
      <c r="Q20" s="116">
        <f t="shared" si="2"/>
        <v>100.54764901315718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20"/>
  <sheetViews>
    <sheetView zoomScale="80" workbookViewId="0">
      <selection activeCell="Q21" sqref="Q21"/>
    </sheetView>
  </sheetViews>
  <sheetFormatPr defaultRowHeight="13.5"/>
  <cols>
    <col min="1" max="1" width="3.1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" customWidth="1"/>
    <col min="15" max="16" width="2.625" customWidth="1"/>
  </cols>
  <sheetData>
    <row r="1" spans="1:18" ht="20.100000000000001" customHeight="1">
      <c r="F1" s="54" t="s">
        <v>104</v>
      </c>
    </row>
    <row r="2" spans="1:18" ht="15.95" customHeight="1">
      <c r="A2" s="55" t="s">
        <v>28</v>
      </c>
      <c r="B2" s="56" t="s">
        <v>29</v>
      </c>
      <c r="C2" s="56" t="s">
        <v>30</v>
      </c>
      <c r="D2" s="56" t="s">
        <v>83</v>
      </c>
      <c r="E2" s="56" t="s">
        <v>31</v>
      </c>
      <c r="F2" s="56" t="s">
        <v>32</v>
      </c>
      <c r="G2" s="56" t="s">
        <v>33</v>
      </c>
      <c r="H2" s="57" t="s">
        <v>34</v>
      </c>
      <c r="I2" s="56" t="s">
        <v>35</v>
      </c>
      <c r="J2" s="56" t="s">
        <v>150</v>
      </c>
      <c r="K2" s="58" t="s">
        <v>59</v>
      </c>
      <c r="L2" s="59" t="s">
        <v>1</v>
      </c>
      <c r="M2" s="60" t="s">
        <v>60</v>
      </c>
      <c r="N2" s="60" t="s">
        <v>36</v>
      </c>
      <c r="O2" s="61" t="s">
        <v>37</v>
      </c>
      <c r="P2" s="62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77.349999999999994</v>
      </c>
      <c r="E3" s="107">
        <v>79.319999999999993</v>
      </c>
      <c r="F3" s="107"/>
      <c r="G3" s="107">
        <v>76.2</v>
      </c>
      <c r="H3" s="107"/>
      <c r="I3" s="107">
        <v>79.167000000000002</v>
      </c>
      <c r="J3" s="107"/>
      <c r="K3" s="107"/>
      <c r="L3" s="102">
        <v>78</v>
      </c>
      <c r="M3" s="98">
        <f t="shared" ref="M3:M20" si="0">AVERAGE(B3:K3)</f>
        <v>78.009250000000009</v>
      </c>
      <c r="N3" s="98">
        <f t="shared" ref="N3:N17" si="1">MAX(B3:K3)-MIN(B3:K3)</f>
        <v>3.1199999999999903</v>
      </c>
      <c r="O3" s="61">
        <v>74</v>
      </c>
      <c r="P3" s="62">
        <v>82</v>
      </c>
      <c r="Q3" s="116">
        <f>M3/M3*100</f>
        <v>100</v>
      </c>
    </row>
    <row r="4" spans="1:18" ht="15.95" customHeight="1">
      <c r="A4" s="63">
        <v>3</v>
      </c>
      <c r="B4" s="107">
        <v>77.81481481481481</v>
      </c>
      <c r="C4" s="107">
        <v>78.348636363636373</v>
      </c>
      <c r="D4" s="107">
        <v>77.180000000000007</v>
      </c>
      <c r="E4" s="107">
        <v>79.239999999999995</v>
      </c>
      <c r="F4" s="107">
        <v>78.255555555555574</v>
      </c>
      <c r="G4" s="107">
        <v>76.727272727272734</v>
      </c>
      <c r="H4" s="107">
        <v>75.5</v>
      </c>
      <c r="I4" s="107">
        <v>79.41</v>
      </c>
      <c r="J4" s="107">
        <v>77.5</v>
      </c>
      <c r="K4" s="107">
        <v>78.46875</v>
      </c>
      <c r="L4" s="102">
        <v>78</v>
      </c>
      <c r="M4" s="98">
        <f t="shared" si="0"/>
        <v>77.844502946127946</v>
      </c>
      <c r="N4" s="98">
        <f t="shared" si="1"/>
        <v>3.9099999999999966</v>
      </c>
      <c r="O4" s="61">
        <v>74</v>
      </c>
      <c r="P4" s="62">
        <v>82</v>
      </c>
      <c r="Q4" s="116">
        <f>M4/M4*100</f>
        <v>100</v>
      </c>
    </row>
    <row r="5" spans="1:18" ht="15.95" customHeight="1">
      <c r="A5" s="63">
        <v>4</v>
      </c>
      <c r="B5" s="107">
        <v>77.777777777777771</v>
      </c>
      <c r="C5" s="107">
        <v>78.344000000000008</v>
      </c>
      <c r="D5" s="107">
        <v>76.88</v>
      </c>
      <c r="E5" s="107">
        <v>79.03</v>
      </c>
      <c r="F5" s="107">
        <v>78.48032786885247</v>
      </c>
      <c r="G5" s="107">
        <v>76.676282051282058</v>
      </c>
      <c r="H5" s="107">
        <v>75.7</v>
      </c>
      <c r="I5" s="107">
        <v>77.875</v>
      </c>
      <c r="J5" s="107">
        <v>77.489999999999995</v>
      </c>
      <c r="K5" s="107">
        <v>75.772727272727266</v>
      </c>
      <c r="L5" s="102">
        <v>78</v>
      </c>
      <c r="M5" s="98">
        <f t="shared" si="0"/>
        <v>77.402611497063944</v>
      </c>
      <c r="N5" s="98">
        <f t="shared" si="1"/>
        <v>3.3299999999999983</v>
      </c>
      <c r="O5" s="61">
        <v>74</v>
      </c>
      <c r="P5" s="62">
        <v>82</v>
      </c>
      <c r="Q5" s="116">
        <f t="shared" ref="Q5:Q17" si="2">M5/M$3*100</f>
        <v>99.222350550817922</v>
      </c>
    </row>
    <row r="6" spans="1:18" ht="15.95" customHeight="1">
      <c r="A6" s="63">
        <v>5</v>
      </c>
      <c r="B6" s="107">
        <v>77.629629629629633</v>
      </c>
      <c r="C6" s="107">
        <v>78.208333333333329</v>
      </c>
      <c r="D6" s="107">
        <v>77.13</v>
      </c>
      <c r="E6" s="107">
        <v>78.900000000000006</v>
      </c>
      <c r="F6" s="107">
        <v>78.305084745762699</v>
      </c>
      <c r="G6" s="107">
        <v>77.1640625</v>
      </c>
      <c r="H6" s="107">
        <v>75.599999999999994</v>
      </c>
      <c r="I6" s="107">
        <v>78</v>
      </c>
      <c r="J6" s="107">
        <v>77.5</v>
      </c>
      <c r="K6" s="107">
        <v>76.099999999999994</v>
      </c>
      <c r="L6" s="102">
        <v>78</v>
      </c>
      <c r="M6" s="98">
        <f t="shared" si="0"/>
        <v>77.453711020872575</v>
      </c>
      <c r="N6" s="98">
        <f t="shared" si="1"/>
        <v>3.3000000000000114</v>
      </c>
      <c r="O6" s="61">
        <v>74</v>
      </c>
      <c r="P6" s="62">
        <v>82</v>
      </c>
      <c r="Q6" s="116">
        <f t="shared" si="2"/>
        <v>99.287854992674028</v>
      </c>
    </row>
    <row r="7" spans="1:18" ht="15.95" customHeight="1">
      <c r="A7" s="63">
        <v>6</v>
      </c>
      <c r="B7" s="107">
        <v>77.925925925925924</v>
      </c>
      <c r="C7" s="107">
        <v>79.0268181818182</v>
      </c>
      <c r="D7" s="107">
        <v>77.52</v>
      </c>
      <c r="E7" s="107">
        <v>77.319999999999993</v>
      </c>
      <c r="F7" s="107">
        <v>78.359090909090895</v>
      </c>
      <c r="G7" s="107">
        <v>77.485849056603769</v>
      </c>
      <c r="H7" s="107">
        <v>77.3</v>
      </c>
      <c r="I7" s="107">
        <v>78.795000000000002</v>
      </c>
      <c r="J7" s="98">
        <v>77.3</v>
      </c>
      <c r="K7" s="107">
        <v>76.529411764705884</v>
      </c>
      <c r="L7" s="102">
        <v>78</v>
      </c>
      <c r="M7" s="98">
        <f t="shared" si="0"/>
        <v>77.756209583814453</v>
      </c>
      <c r="N7" s="98">
        <f t="shared" si="1"/>
        <v>2.497406417112316</v>
      </c>
      <c r="O7" s="61">
        <v>74</v>
      </c>
      <c r="P7" s="62">
        <v>82</v>
      </c>
      <c r="Q7" s="116">
        <f t="shared" si="2"/>
        <v>99.675627677249096</v>
      </c>
    </row>
    <row r="8" spans="1:18" ht="15.95" customHeight="1">
      <c r="A8" s="63">
        <v>7</v>
      </c>
      <c r="B8" s="107">
        <v>77.96875</v>
      </c>
      <c r="C8" s="107">
        <v>79.292500000000004</v>
      </c>
      <c r="D8" s="107">
        <v>77.03</v>
      </c>
      <c r="E8" s="107">
        <v>78.03</v>
      </c>
      <c r="F8" s="107">
        <v>78.418032789999998</v>
      </c>
      <c r="G8" s="107">
        <v>77.139639639639654</v>
      </c>
      <c r="H8" s="107">
        <v>78.2</v>
      </c>
      <c r="I8" s="107">
        <v>79.046999999999997</v>
      </c>
      <c r="J8" s="98">
        <v>77.19</v>
      </c>
      <c r="K8" s="107">
        <v>77.9375</v>
      </c>
      <c r="L8" s="102">
        <v>78</v>
      </c>
      <c r="M8" s="98">
        <f t="shared" si="0"/>
        <v>78.025342242963958</v>
      </c>
      <c r="N8" s="98">
        <f t="shared" si="1"/>
        <v>2.2625000000000028</v>
      </c>
      <c r="O8" s="61">
        <v>74</v>
      </c>
      <c r="P8" s="62">
        <v>82</v>
      </c>
      <c r="Q8" s="116">
        <f t="shared" si="2"/>
        <v>100.02062863437855</v>
      </c>
    </row>
    <row r="9" spans="1:18" ht="15.95" customHeight="1">
      <c r="A9" s="63">
        <v>8</v>
      </c>
      <c r="B9" s="107">
        <v>77.25</v>
      </c>
      <c r="C9" s="107">
        <v>79.067272727272723</v>
      </c>
      <c r="D9" s="107">
        <v>77.319999999999993</v>
      </c>
      <c r="E9" s="107">
        <v>78.16</v>
      </c>
      <c r="F9" s="107">
        <v>78.601587301587315</v>
      </c>
      <c r="G9" s="107">
        <v>76.96052631578948</v>
      </c>
      <c r="H9" s="107">
        <v>76.099999999999994</v>
      </c>
      <c r="I9" s="107">
        <v>78.31</v>
      </c>
      <c r="J9" s="107">
        <v>76.87</v>
      </c>
      <c r="K9" s="107">
        <v>77.590909090909093</v>
      </c>
      <c r="L9" s="102">
        <v>78</v>
      </c>
      <c r="M9" s="98">
        <f t="shared" si="0"/>
        <v>77.623029543555873</v>
      </c>
      <c r="N9" s="98">
        <f t="shared" si="1"/>
        <v>2.9672727272727286</v>
      </c>
      <c r="O9" s="61">
        <v>74</v>
      </c>
      <c r="P9" s="62">
        <v>82</v>
      </c>
      <c r="Q9" s="116">
        <f t="shared" si="2"/>
        <v>99.504904281935623</v>
      </c>
    </row>
    <row r="10" spans="1:18" ht="15.95" customHeight="1">
      <c r="A10" s="63">
        <v>9</v>
      </c>
      <c r="B10" s="107">
        <v>77.25</v>
      </c>
      <c r="C10" s="107">
        <v>79.251052631578943</v>
      </c>
      <c r="D10" s="107">
        <v>77.150000000000006</v>
      </c>
      <c r="E10" s="107">
        <v>78.069999999999993</v>
      </c>
      <c r="F10" s="107">
        <v>78.071186440677977</v>
      </c>
      <c r="G10" s="107">
        <v>76.806818181818173</v>
      </c>
      <c r="H10" s="107">
        <v>76.2</v>
      </c>
      <c r="I10" s="107">
        <v>79.131</v>
      </c>
      <c r="J10" s="107">
        <v>77.489999999999995</v>
      </c>
      <c r="K10" s="107">
        <v>77.5</v>
      </c>
      <c r="L10" s="102">
        <v>78</v>
      </c>
      <c r="M10" s="98">
        <f t="shared" si="0"/>
        <v>77.692005725407512</v>
      </c>
      <c r="N10" s="98">
        <f t="shared" si="1"/>
        <v>3.0510526315789406</v>
      </c>
      <c r="O10" s="61">
        <v>74</v>
      </c>
      <c r="P10" s="62">
        <v>82</v>
      </c>
      <c r="Q10" s="116">
        <f t="shared" si="2"/>
        <v>99.593324798543122</v>
      </c>
    </row>
    <row r="11" spans="1:18" ht="15.95" customHeight="1">
      <c r="A11" s="63">
        <v>10</v>
      </c>
      <c r="B11" s="107">
        <v>77.90625</v>
      </c>
      <c r="C11" s="107">
        <v>78.972000000000008</v>
      </c>
      <c r="D11" s="107">
        <v>77.099999999999994</v>
      </c>
      <c r="E11" s="107">
        <v>77.72</v>
      </c>
      <c r="F11" s="107">
        <v>77.71500000000006</v>
      </c>
      <c r="G11" s="107">
        <v>76.354166666666671</v>
      </c>
      <c r="H11" s="107">
        <v>76</v>
      </c>
      <c r="I11" s="107">
        <v>77.832999999999998</v>
      </c>
      <c r="J11" s="107">
        <v>77.8</v>
      </c>
      <c r="K11" s="107">
        <v>77.333333333333329</v>
      </c>
      <c r="L11" s="102">
        <v>78</v>
      </c>
      <c r="M11" s="98">
        <f t="shared" si="0"/>
        <v>77.473375000000004</v>
      </c>
      <c r="N11" s="98">
        <f t="shared" si="1"/>
        <v>2.9720000000000084</v>
      </c>
      <c r="O11" s="61">
        <v>74</v>
      </c>
      <c r="P11" s="62">
        <v>82</v>
      </c>
      <c r="Q11" s="116">
        <f t="shared" si="2"/>
        <v>99.313062233004416</v>
      </c>
    </row>
    <row r="12" spans="1:18" ht="15.95" customHeight="1">
      <c r="A12" s="63">
        <v>11</v>
      </c>
      <c r="B12" s="107">
        <v>77.90625</v>
      </c>
      <c r="C12" s="107">
        <v>79.1935</v>
      </c>
      <c r="D12" s="107">
        <v>77.17</v>
      </c>
      <c r="E12" s="107">
        <v>78.099999999999994</v>
      </c>
      <c r="F12" s="107">
        <v>77.969090909090895</v>
      </c>
      <c r="G12" s="107">
        <v>76.170289855072468</v>
      </c>
      <c r="H12" s="107">
        <v>76.3</v>
      </c>
      <c r="I12" s="107">
        <v>77.974000000000004</v>
      </c>
      <c r="J12" s="98">
        <v>77.98</v>
      </c>
      <c r="K12" s="107">
        <v>78.150000000000006</v>
      </c>
      <c r="L12" s="102">
        <v>78</v>
      </c>
      <c r="M12" s="98">
        <f t="shared" si="0"/>
        <v>77.691313076416321</v>
      </c>
      <c r="N12" s="98">
        <f t="shared" si="1"/>
        <v>3.0232101449275319</v>
      </c>
      <c r="O12" s="61">
        <v>74</v>
      </c>
      <c r="P12" s="62">
        <v>82</v>
      </c>
      <c r="Q12" s="116">
        <f t="shared" si="2"/>
        <v>99.592436892312534</v>
      </c>
    </row>
    <row r="13" spans="1:18" ht="15.95" customHeight="1">
      <c r="A13" s="63">
        <v>12</v>
      </c>
      <c r="B13" s="107">
        <v>77.5</v>
      </c>
      <c r="C13" s="107">
        <v>79.229857142857128</v>
      </c>
      <c r="D13" s="107">
        <v>77.16</v>
      </c>
      <c r="E13" s="107">
        <v>78.069999999999993</v>
      </c>
      <c r="F13" s="107">
        <v>77.962264150943383</v>
      </c>
      <c r="G13" s="107">
        <v>76.337121212121204</v>
      </c>
      <c r="H13" s="107">
        <v>75.8</v>
      </c>
      <c r="I13" s="107">
        <v>77.480999999999995</v>
      </c>
      <c r="J13" s="98">
        <v>77.73</v>
      </c>
      <c r="K13" s="107">
        <v>78.375</v>
      </c>
      <c r="L13" s="102">
        <v>78</v>
      </c>
      <c r="M13" s="98">
        <f t="shared" si="0"/>
        <v>77.564524250592171</v>
      </c>
      <c r="N13" s="98">
        <f t="shared" si="1"/>
        <v>3.4298571428571307</v>
      </c>
      <c r="O13" s="61">
        <v>74</v>
      </c>
      <c r="P13" s="62">
        <v>82</v>
      </c>
      <c r="Q13" s="116">
        <f t="shared" si="2"/>
        <v>99.429906390065497</v>
      </c>
    </row>
    <row r="14" spans="1:18" ht="15.95" customHeight="1">
      <c r="A14" s="63">
        <v>1</v>
      </c>
      <c r="B14" s="107">
        <v>77.5</v>
      </c>
      <c r="C14" s="107">
        <v>79.260000000000005</v>
      </c>
      <c r="D14" s="107">
        <v>77.45</v>
      </c>
      <c r="E14" s="107">
        <v>77.91</v>
      </c>
      <c r="F14" s="107">
        <v>77.3</v>
      </c>
      <c r="G14" s="107">
        <v>76.357142857142861</v>
      </c>
      <c r="H14" s="107">
        <v>75.3</v>
      </c>
      <c r="I14" s="107">
        <v>77.725999999999999</v>
      </c>
      <c r="J14" s="107">
        <v>77.91</v>
      </c>
      <c r="K14" s="107">
        <v>78.117647058823536</v>
      </c>
      <c r="L14" s="102">
        <v>78</v>
      </c>
      <c r="M14" s="98">
        <f t="shared" si="0"/>
        <v>77.483078991596628</v>
      </c>
      <c r="N14" s="98">
        <f t="shared" si="1"/>
        <v>3.960000000000008</v>
      </c>
      <c r="O14" s="61">
        <v>74</v>
      </c>
      <c r="P14" s="62">
        <v>82</v>
      </c>
      <c r="Q14" s="116">
        <f t="shared" si="2"/>
        <v>99.325501772670052</v>
      </c>
    </row>
    <row r="15" spans="1:18" ht="15.95" customHeight="1">
      <c r="A15" s="63">
        <v>2</v>
      </c>
      <c r="B15" s="107">
        <v>77.6875</v>
      </c>
      <c r="C15" s="107">
        <v>78.80080000000001</v>
      </c>
      <c r="D15" s="107">
        <v>77.5</v>
      </c>
      <c r="E15" s="107">
        <v>77.75</v>
      </c>
      <c r="F15" s="107">
        <v>77.864814814814807</v>
      </c>
      <c r="G15" s="107">
        <v>76.5</v>
      </c>
      <c r="H15" s="107">
        <v>75.900000000000006</v>
      </c>
      <c r="I15" s="107">
        <v>77.831000000000003</v>
      </c>
      <c r="J15" s="107">
        <v>77.510000000000005</v>
      </c>
      <c r="K15" s="107">
        <v>78.21052631578948</v>
      </c>
      <c r="L15" s="102">
        <v>78</v>
      </c>
      <c r="M15" s="98">
        <f t="shared" si="0"/>
        <v>77.555464113060424</v>
      </c>
      <c r="N15" s="98">
        <f t="shared" si="1"/>
        <v>2.9008000000000038</v>
      </c>
      <c r="O15" s="61">
        <v>74</v>
      </c>
      <c r="P15" s="62">
        <v>82</v>
      </c>
      <c r="Q15" s="116">
        <f t="shared" si="2"/>
        <v>99.418292206450403</v>
      </c>
      <c r="R15" s="12"/>
    </row>
    <row r="16" spans="1:18" ht="15.95" customHeight="1">
      <c r="A16" s="63">
        <v>3</v>
      </c>
      <c r="B16" s="107">
        <v>77.9375</v>
      </c>
      <c r="C16" s="107">
        <v>78.615863636363642</v>
      </c>
      <c r="D16" s="107">
        <v>77.59</v>
      </c>
      <c r="E16" s="107">
        <v>78.25</v>
      </c>
      <c r="F16" s="107">
        <v>77.619607843137274</v>
      </c>
      <c r="G16" s="107">
        <v>76.38095238095238</v>
      </c>
      <c r="H16" s="107">
        <v>76.3</v>
      </c>
      <c r="I16" s="107">
        <v>77.388000000000005</v>
      </c>
      <c r="J16" s="107">
        <v>77.44</v>
      </c>
      <c r="K16" s="107">
        <v>78.5</v>
      </c>
      <c r="L16" s="102">
        <v>78</v>
      </c>
      <c r="M16" s="98">
        <f t="shared" si="0"/>
        <v>77.602192386045346</v>
      </c>
      <c r="N16" s="98">
        <f t="shared" si="1"/>
        <v>2.3158636363636447</v>
      </c>
      <c r="O16" s="61">
        <v>74</v>
      </c>
      <c r="P16" s="62">
        <v>82</v>
      </c>
      <c r="Q16" s="116">
        <f t="shared" si="2"/>
        <v>99.478193145101812</v>
      </c>
      <c r="R16" s="12"/>
    </row>
    <row r="17" spans="1:18" ht="15.95" customHeight="1">
      <c r="A17" s="63">
        <v>4</v>
      </c>
      <c r="B17" s="107">
        <v>78.03125</v>
      </c>
      <c r="C17" s="107">
        <v>78.499150000000014</v>
      </c>
      <c r="D17" s="188"/>
      <c r="E17" s="107">
        <v>78.47</v>
      </c>
      <c r="F17" s="107">
        <v>78.099999999999994</v>
      </c>
      <c r="G17" s="107">
        <v>76.75</v>
      </c>
      <c r="H17" s="107">
        <v>75.7</v>
      </c>
      <c r="I17" s="107">
        <v>76.882000000000005</v>
      </c>
      <c r="J17" s="107">
        <v>77.12</v>
      </c>
      <c r="K17" s="188"/>
      <c r="L17" s="102">
        <v>78</v>
      </c>
      <c r="M17" s="98">
        <f t="shared" si="0"/>
        <v>77.444050000000004</v>
      </c>
      <c r="N17" s="98">
        <f t="shared" si="1"/>
        <v>2.7991500000000116</v>
      </c>
      <c r="O17" s="61">
        <v>74</v>
      </c>
      <c r="P17" s="62">
        <v>82</v>
      </c>
      <c r="Q17" s="116">
        <f t="shared" si="2"/>
        <v>99.275470537147839</v>
      </c>
      <c r="R17" s="12"/>
    </row>
    <row r="18" spans="1:18" ht="15.95" customHeight="1">
      <c r="A18" s="63">
        <v>5</v>
      </c>
      <c r="B18" s="107">
        <v>77.9375</v>
      </c>
      <c r="C18" s="107">
        <v>78.7</v>
      </c>
      <c r="D18" s="188"/>
      <c r="E18" s="107">
        <v>78.38</v>
      </c>
      <c r="F18" s="107">
        <v>78.096551724137953</v>
      </c>
      <c r="G18" s="107">
        <v>76.976190476190482</v>
      </c>
      <c r="H18" s="107">
        <v>76.3</v>
      </c>
      <c r="I18" s="107">
        <v>77.518000000000001</v>
      </c>
      <c r="J18" s="107">
        <v>77.12</v>
      </c>
      <c r="K18" s="188"/>
      <c r="L18" s="102">
        <v>78</v>
      </c>
      <c r="M18" s="98">
        <f t="shared" si="0"/>
        <v>77.628530275041058</v>
      </c>
      <c r="N18" s="98">
        <f>MAX(B18:K18)-MIN(B18:K18)</f>
        <v>2.4000000000000057</v>
      </c>
      <c r="O18" s="61">
        <v>74</v>
      </c>
      <c r="P18" s="62">
        <v>82</v>
      </c>
      <c r="Q18" s="116">
        <f>M18/M$3*100</f>
        <v>99.511955665566646</v>
      </c>
    </row>
    <row r="19" spans="1:18" ht="15.95" customHeight="1">
      <c r="A19" s="65">
        <v>6</v>
      </c>
      <c r="B19" s="107">
        <v>77.34375</v>
      </c>
      <c r="C19" s="107">
        <v>79.166681818181814</v>
      </c>
      <c r="D19" s="188"/>
      <c r="E19" s="107">
        <v>78.52</v>
      </c>
      <c r="F19" s="107">
        <v>78.149122807017548</v>
      </c>
      <c r="G19" s="188"/>
      <c r="H19" s="107">
        <v>76.400000000000006</v>
      </c>
      <c r="I19" s="107">
        <v>77.022000000000006</v>
      </c>
      <c r="J19" s="107">
        <v>76.94</v>
      </c>
      <c r="K19" s="188"/>
      <c r="L19" s="102">
        <v>78</v>
      </c>
      <c r="M19" s="98">
        <f t="shared" si="0"/>
        <v>77.648793517885608</v>
      </c>
      <c r="N19" s="98">
        <f>MAX(B19:K19)-MIN(B19:K19)</f>
        <v>2.7666818181818087</v>
      </c>
      <c r="O19" s="61">
        <v>74</v>
      </c>
      <c r="P19" s="62">
        <v>82</v>
      </c>
      <c r="Q19" s="116">
        <f>M19/M$3*100</f>
        <v>99.537931101613722</v>
      </c>
    </row>
    <row r="20" spans="1:18" ht="15.95" customHeight="1">
      <c r="A20" s="65">
        <v>7</v>
      </c>
      <c r="B20" s="188"/>
      <c r="C20" s="107">
        <v>79.396809523809523</v>
      </c>
      <c r="D20" s="188"/>
      <c r="E20" s="188"/>
      <c r="F20" s="188"/>
      <c r="G20" s="188"/>
      <c r="H20" s="107">
        <v>76.8</v>
      </c>
      <c r="I20" s="107">
        <v>77.197000000000003</v>
      </c>
      <c r="J20" s="188"/>
      <c r="K20" s="188"/>
      <c r="L20" s="102">
        <v>78</v>
      </c>
      <c r="M20" s="98">
        <f t="shared" si="0"/>
        <v>77.797936507936512</v>
      </c>
      <c r="N20" s="98">
        <f>MAX(B20:K20)-MIN(B20:K20)</f>
        <v>2.5968095238095259</v>
      </c>
      <c r="O20" s="61">
        <v>74</v>
      </c>
      <c r="P20" s="62">
        <v>82</v>
      </c>
      <c r="Q20" s="116">
        <f>M20/M$3*100</f>
        <v>99.729117390484461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W21"/>
  <sheetViews>
    <sheetView zoomScale="80" workbookViewId="0">
      <selection activeCell="M19" sqref="M19"/>
    </sheetView>
  </sheetViews>
  <sheetFormatPr defaultRowHeight="13.5"/>
  <cols>
    <col min="1" max="1" width="3.62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5" customWidth="1"/>
    <col min="15" max="15" width="11.375" customWidth="1"/>
    <col min="16" max="16" width="9.375" customWidth="1"/>
    <col min="17" max="17" width="5" customWidth="1"/>
    <col min="18" max="21" width="3.5" style="5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>
      <c r="F1" s="54" t="s">
        <v>56</v>
      </c>
    </row>
    <row r="2" spans="1:23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7" t="s">
        <v>34</v>
      </c>
      <c r="I2" s="67" t="s">
        <v>35</v>
      </c>
      <c r="J2" s="67" t="s">
        <v>150</v>
      </c>
      <c r="K2" s="67" t="s">
        <v>59</v>
      </c>
      <c r="L2" s="85" t="s">
        <v>43</v>
      </c>
      <c r="M2" s="71" t="s">
        <v>44</v>
      </c>
      <c r="N2" s="71" t="s">
        <v>36</v>
      </c>
      <c r="O2" s="71" t="s">
        <v>61</v>
      </c>
      <c r="P2" s="71" t="s">
        <v>62</v>
      </c>
      <c r="Q2" s="71" t="s">
        <v>36</v>
      </c>
      <c r="R2" s="86" t="s">
        <v>45</v>
      </c>
      <c r="S2" s="87" t="s">
        <v>46</v>
      </c>
      <c r="T2" s="87" t="s">
        <v>70</v>
      </c>
      <c r="U2" s="87" t="s">
        <v>71</v>
      </c>
      <c r="V2" s="53" t="s">
        <v>157</v>
      </c>
    </row>
    <row r="3" spans="1:23" ht="15.95" customHeight="1">
      <c r="A3" s="63">
        <v>2</v>
      </c>
      <c r="B3" s="107"/>
      <c r="C3" s="107"/>
      <c r="D3" s="107">
        <v>60.33</v>
      </c>
      <c r="E3" s="107">
        <v>61.33</v>
      </c>
      <c r="F3" s="122"/>
      <c r="G3" s="107">
        <v>61.814634146341454</v>
      </c>
      <c r="H3" s="107"/>
      <c r="I3" s="107">
        <v>58.805999999999997</v>
      </c>
      <c r="J3" s="107"/>
      <c r="K3" s="107"/>
      <c r="L3" s="129">
        <v>80</v>
      </c>
      <c r="M3" s="130"/>
      <c r="N3" s="98">
        <f>MAX(B3,F3)-MIN(B3,F3)</f>
        <v>0</v>
      </c>
      <c r="O3" s="104">
        <v>61</v>
      </c>
      <c r="P3" s="98">
        <f t="shared" ref="P3:P20" si="0">AVERAGE(D3,E3,G3,H3,I3,J3)</f>
        <v>60.570158536585367</v>
      </c>
      <c r="Q3" s="98">
        <f>MAX(D3,E3,G3,H3,I3,J3)-MIN(D3,E3,G3,H3,I3,J3)</f>
        <v>3.008634146341457</v>
      </c>
      <c r="R3" s="72">
        <v>75</v>
      </c>
      <c r="S3" s="73">
        <v>85</v>
      </c>
      <c r="T3" s="73">
        <v>56</v>
      </c>
      <c r="U3" s="73">
        <v>66</v>
      </c>
      <c r="V3" s="116">
        <f>P3/P3*100</f>
        <v>100</v>
      </c>
    </row>
    <row r="4" spans="1:23" ht="15.95" customHeight="1">
      <c r="A4" s="63">
        <v>3</v>
      </c>
      <c r="B4" s="107">
        <v>79.629629629629633</v>
      </c>
      <c r="C4" s="107"/>
      <c r="D4" s="107">
        <v>59.82</v>
      </c>
      <c r="E4" s="107">
        <v>61.24</v>
      </c>
      <c r="F4" s="122">
        <v>78.093103448275841</v>
      </c>
      <c r="G4" s="107">
        <v>61.307999999999993</v>
      </c>
      <c r="H4" s="107">
        <v>59.3</v>
      </c>
      <c r="I4" s="107">
        <v>59.636000000000003</v>
      </c>
      <c r="J4" s="107">
        <v>59.3</v>
      </c>
      <c r="K4" s="107"/>
      <c r="L4" s="129">
        <v>80</v>
      </c>
      <c r="M4" s="130">
        <f t="shared" ref="M4:M19" si="1">AVERAGE(B4,F4)</f>
        <v>78.861366538952737</v>
      </c>
      <c r="N4" s="98">
        <f t="shared" ref="N4:N17" si="2">MAX(B4,F4)-MIN(B4,F4)</f>
        <v>1.5365261813537927</v>
      </c>
      <c r="O4" s="104">
        <v>61</v>
      </c>
      <c r="P4" s="98">
        <f t="shared" si="0"/>
        <v>60.100666666666676</v>
      </c>
      <c r="Q4" s="98">
        <f t="shared" ref="Q3:Q17" si="3">MAX(D4,E4,G4,H4,I4,J4)-MIN(D4,E4,G4,H4,I4,J4)</f>
        <v>2.0079999999999956</v>
      </c>
      <c r="R4" s="72">
        <v>75</v>
      </c>
      <c r="S4" s="73">
        <v>85</v>
      </c>
      <c r="T4" s="73">
        <v>56</v>
      </c>
      <c r="U4" s="73">
        <v>66</v>
      </c>
      <c r="V4" s="116">
        <f>P4/P$3*100</f>
        <v>99.224879245387626</v>
      </c>
    </row>
    <row r="5" spans="1:23" ht="15.95" customHeight="1">
      <c r="A5" s="63">
        <v>4</v>
      </c>
      <c r="B5" s="107">
        <v>79.666666666666671</v>
      </c>
      <c r="C5" s="107"/>
      <c r="D5" s="107">
        <v>59.52</v>
      </c>
      <c r="E5" s="107">
        <v>60.96</v>
      </c>
      <c r="F5" s="122">
        <v>78.228125000000006</v>
      </c>
      <c r="G5" s="107">
        <v>59.990909090909092</v>
      </c>
      <c r="H5" s="107">
        <v>59</v>
      </c>
      <c r="I5" s="107">
        <v>58.48</v>
      </c>
      <c r="J5" s="107">
        <v>59.76</v>
      </c>
      <c r="K5" s="107"/>
      <c r="L5" s="129">
        <v>80</v>
      </c>
      <c r="M5" s="130">
        <f t="shared" si="1"/>
        <v>78.947395833333331</v>
      </c>
      <c r="N5" s="98">
        <f t="shared" si="2"/>
        <v>1.4385416666666657</v>
      </c>
      <c r="O5" s="104">
        <v>61</v>
      </c>
      <c r="P5" s="98">
        <f t="shared" si="0"/>
        <v>59.618484848484847</v>
      </c>
      <c r="Q5" s="98">
        <f t="shared" si="3"/>
        <v>2.480000000000004</v>
      </c>
      <c r="R5" s="72">
        <v>75</v>
      </c>
      <c r="S5" s="73">
        <v>85</v>
      </c>
      <c r="T5" s="73">
        <v>56</v>
      </c>
      <c r="U5" s="73">
        <v>66</v>
      </c>
      <c r="V5" s="116">
        <f t="shared" ref="V5:V17" si="4">P5/P$3*100</f>
        <v>98.428807665204161</v>
      </c>
    </row>
    <row r="6" spans="1:23" ht="15.95" customHeight="1">
      <c r="A6" s="63">
        <v>5</v>
      </c>
      <c r="B6" s="107">
        <v>79.925925925925924</v>
      </c>
      <c r="C6" s="107"/>
      <c r="D6" s="107">
        <v>60.29</v>
      </c>
      <c r="E6" s="107">
        <v>57.21</v>
      </c>
      <c r="F6" s="122">
        <v>76.612499999999997</v>
      </c>
      <c r="G6" s="107">
        <v>61.469696969696955</v>
      </c>
      <c r="H6" s="107">
        <v>59.2</v>
      </c>
      <c r="I6" s="107">
        <v>58.055</v>
      </c>
      <c r="J6" s="107">
        <v>60.42</v>
      </c>
      <c r="K6" s="107"/>
      <c r="L6" s="129">
        <v>80</v>
      </c>
      <c r="M6" s="130">
        <f t="shared" si="1"/>
        <v>78.269212962962968</v>
      </c>
      <c r="N6" s="98">
        <f t="shared" si="2"/>
        <v>3.3134259259259267</v>
      </c>
      <c r="O6" s="104">
        <v>61</v>
      </c>
      <c r="P6" s="98">
        <f t="shared" si="0"/>
        <v>59.440782828282828</v>
      </c>
      <c r="Q6" s="98">
        <f t="shared" si="3"/>
        <v>4.2596969696969538</v>
      </c>
      <c r="R6" s="72">
        <v>75</v>
      </c>
      <c r="S6" s="73">
        <v>85</v>
      </c>
      <c r="T6" s="73">
        <v>56</v>
      </c>
      <c r="U6" s="73">
        <v>66</v>
      </c>
      <c r="V6" s="116">
        <f t="shared" si="4"/>
        <v>98.135425536949228</v>
      </c>
    </row>
    <row r="7" spans="1:23" ht="15.95" customHeight="1">
      <c r="A7" s="63">
        <v>6</v>
      </c>
      <c r="B7" s="107">
        <v>79.629629629629633</v>
      </c>
      <c r="C7" s="107"/>
      <c r="D7" s="107">
        <v>60.3</v>
      </c>
      <c r="E7" s="107">
        <v>60.05</v>
      </c>
      <c r="F7" s="122">
        <v>76.07592592592593</v>
      </c>
      <c r="G7" s="107">
        <v>60.972727272727262</v>
      </c>
      <c r="H7" s="107">
        <v>60.6</v>
      </c>
      <c r="I7" s="107">
        <v>58.232999999999997</v>
      </c>
      <c r="J7" s="98">
        <v>60.87</v>
      </c>
      <c r="K7" s="126"/>
      <c r="L7" s="129">
        <v>80</v>
      </c>
      <c r="M7" s="130">
        <f t="shared" si="1"/>
        <v>77.852777777777789</v>
      </c>
      <c r="N7" s="98">
        <f t="shared" si="2"/>
        <v>3.5537037037037038</v>
      </c>
      <c r="O7" s="104">
        <v>61</v>
      </c>
      <c r="P7" s="98">
        <f t="shared" si="0"/>
        <v>60.170954545454542</v>
      </c>
      <c r="Q7" s="98">
        <f t="shared" si="3"/>
        <v>2.739727272727265</v>
      </c>
      <c r="R7" s="72">
        <v>75</v>
      </c>
      <c r="S7" s="73">
        <v>85</v>
      </c>
      <c r="T7" s="73">
        <v>56</v>
      </c>
      <c r="U7" s="73">
        <v>66</v>
      </c>
      <c r="V7" s="116">
        <f t="shared" si="4"/>
        <v>99.340922987860921</v>
      </c>
    </row>
    <row r="8" spans="1:23" ht="15.95" customHeight="1">
      <c r="A8" s="63">
        <v>7</v>
      </c>
      <c r="B8" s="107">
        <v>79.59375</v>
      </c>
      <c r="C8" s="107"/>
      <c r="D8" s="107">
        <v>60.1</v>
      </c>
      <c r="E8" s="107">
        <v>59.94</v>
      </c>
      <c r="F8" s="122">
        <v>77.89016393</v>
      </c>
      <c r="G8" s="107">
        <v>60.862280701754401</v>
      </c>
      <c r="H8" s="107">
        <v>60.9</v>
      </c>
      <c r="I8" s="107">
        <v>57.688000000000002</v>
      </c>
      <c r="J8" s="98">
        <v>60.3</v>
      </c>
      <c r="K8" s="107"/>
      <c r="L8" s="129">
        <v>80</v>
      </c>
      <c r="M8" s="130">
        <f t="shared" si="1"/>
        <v>78.741956965</v>
      </c>
      <c r="N8" s="98">
        <f t="shared" si="2"/>
        <v>1.7035860700000001</v>
      </c>
      <c r="O8" s="104">
        <v>61</v>
      </c>
      <c r="P8" s="98">
        <f t="shared" si="0"/>
        <v>59.965046783625731</v>
      </c>
      <c r="Q8" s="98">
        <f t="shared" si="3"/>
        <v>3.2119999999999962</v>
      </c>
      <c r="R8" s="72">
        <v>75</v>
      </c>
      <c r="S8" s="73">
        <v>85</v>
      </c>
      <c r="T8" s="73">
        <v>56</v>
      </c>
      <c r="U8" s="73">
        <v>66</v>
      </c>
      <c r="V8" s="116">
        <f t="shared" si="4"/>
        <v>99.000973800334137</v>
      </c>
    </row>
    <row r="9" spans="1:23" ht="15.95" customHeight="1">
      <c r="A9" s="63">
        <v>8</v>
      </c>
      <c r="B9" s="107">
        <v>79.9375</v>
      </c>
      <c r="C9" s="107"/>
      <c r="D9" s="107">
        <v>59.86</v>
      </c>
      <c r="E9" s="107">
        <v>59.5</v>
      </c>
      <c r="F9" s="122">
        <v>77.268253968253944</v>
      </c>
      <c r="G9" s="107">
        <v>60.147368421052626</v>
      </c>
      <c r="H9" s="107">
        <v>60.9</v>
      </c>
      <c r="I9" s="107">
        <v>58.24</v>
      </c>
      <c r="J9" s="107">
        <v>59.85</v>
      </c>
      <c r="K9" s="126"/>
      <c r="L9" s="129">
        <v>80</v>
      </c>
      <c r="M9" s="130">
        <f t="shared" si="1"/>
        <v>78.602876984126965</v>
      </c>
      <c r="N9" s="98">
        <f t="shared" si="2"/>
        <v>2.6692460317460558</v>
      </c>
      <c r="O9" s="104">
        <v>61</v>
      </c>
      <c r="P9" s="98">
        <f t="shared" si="0"/>
        <v>59.749561403508778</v>
      </c>
      <c r="Q9" s="98">
        <f t="shared" si="3"/>
        <v>2.6599999999999966</v>
      </c>
      <c r="R9" s="72">
        <v>75</v>
      </c>
      <c r="S9" s="73">
        <v>85</v>
      </c>
      <c r="T9" s="73">
        <v>56</v>
      </c>
      <c r="U9" s="73">
        <v>66</v>
      </c>
      <c r="V9" s="116">
        <f t="shared" si="4"/>
        <v>98.645212175594793</v>
      </c>
    </row>
    <row r="10" spans="1:23" ht="15.95" customHeight="1">
      <c r="A10" s="63">
        <v>9</v>
      </c>
      <c r="B10" s="107">
        <v>79.59375</v>
      </c>
      <c r="C10" s="107"/>
      <c r="D10" s="107">
        <v>60.08</v>
      </c>
      <c r="E10" s="107">
        <v>59.24</v>
      </c>
      <c r="F10" s="122">
        <v>77.826153846153829</v>
      </c>
      <c r="G10" s="107">
        <v>60.274999999999999</v>
      </c>
      <c r="H10" s="107">
        <v>61</v>
      </c>
      <c r="I10" s="107">
        <v>58.701000000000001</v>
      </c>
      <c r="J10" s="107">
        <v>59.12</v>
      </c>
      <c r="K10" s="107"/>
      <c r="L10" s="129">
        <v>80</v>
      </c>
      <c r="M10" s="130">
        <f t="shared" si="1"/>
        <v>78.709951923076915</v>
      </c>
      <c r="N10" s="98">
        <f t="shared" si="2"/>
        <v>1.7675961538461706</v>
      </c>
      <c r="O10" s="104">
        <v>61</v>
      </c>
      <c r="P10" s="98">
        <f t="shared" si="0"/>
        <v>59.735999999999997</v>
      </c>
      <c r="Q10" s="98">
        <f t="shared" si="3"/>
        <v>2.2989999999999995</v>
      </c>
      <c r="R10" s="72">
        <v>75</v>
      </c>
      <c r="S10" s="73">
        <v>85</v>
      </c>
      <c r="T10" s="73">
        <v>56</v>
      </c>
      <c r="U10" s="73">
        <v>66</v>
      </c>
      <c r="V10" s="116">
        <f t="shared" si="4"/>
        <v>98.622822596573641</v>
      </c>
    </row>
    <row r="11" spans="1:23" ht="15.95" customHeight="1">
      <c r="A11" s="63">
        <v>10</v>
      </c>
      <c r="B11" s="107">
        <v>79.375</v>
      </c>
      <c r="C11" s="107"/>
      <c r="D11" s="107">
        <v>59.96</v>
      </c>
      <c r="E11" s="107">
        <v>59.62</v>
      </c>
      <c r="F11" s="122">
        <v>76.398039215686282</v>
      </c>
      <c r="G11" s="107">
        <v>63.097619047619055</v>
      </c>
      <c r="H11" s="107">
        <v>61.1</v>
      </c>
      <c r="I11" s="107">
        <v>59.713999999999999</v>
      </c>
      <c r="J11" s="107">
        <v>59.75</v>
      </c>
      <c r="K11" s="107"/>
      <c r="L11" s="129">
        <v>80</v>
      </c>
      <c r="M11" s="130">
        <f t="shared" si="1"/>
        <v>77.886519607843141</v>
      </c>
      <c r="N11" s="98">
        <f t="shared" si="2"/>
        <v>2.976960784313718</v>
      </c>
      <c r="O11" s="104">
        <v>61</v>
      </c>
      <c r="P11" s="98">
        <f t="shared" si="0"/>
        <v>60.54026984126984</v>
      </c>
      <c r="Q11" s="98">
        <f t="shared" si="3"/>
        <v>3.4776190476190578</v>
      </c>
      <c r="R11" s="72">
        <v>75</v>
      </c>
      <c r="S11" s="73">
        <v>85</v>
      </c>
      <c r="T11" s="73">
        <v>56</v>
      </c>
      <c r="U11" s="73">
        <v>66</v>
      </c>
      <c r="V11" s="116">
        <f t="shared" si="4"/>
        <v>99.950654421190805</v>
      </c>
    </row>
    <row r="12" spans="1:23" ht="15.95" customHeight="1">
      <c r="A12" s="63">
        <v>11</v>
      </c>
      <c r="B12" s="107">
        <v>79.53125</v>
      </c>
      <c r="C12" s="107"/>
      <c r="D12" s="107">
        <v>60.1</v>
      </c>
      <c r="E12" s="107">
        <v>60.22</v>
      </c>
      <c r="F12" s="122">
        <v>76.107017543859669</v>
      </c>
      <c r="G12" s="107">
        <v>63.505797101449289</v>
      </c>
      <c r="H12" s="107">
        <v>61.9</v>
      </c>
      <c r="I12" s="107">
        <v>59.255000000000003</v>
      </c>
      <c r="J12" s="98">
        <v>60.81</v>
      </c>
      <c r="K12" s="107"/>
      <c r="L12" s="129">
        <v>80</v>
      </c>
      <c r="M12" s="130">
        <f t="shared" si="1"/>
        <v>77.819133771929842</v>
      </c>
      <c r="N12" s="98">
        <f t="shared" si="2"/>
        <v>3.4242324561403308</v>
      </c>
      <c r="O12" s="104">
        <v>61</v>
      </c>
      <c r="P12" s="98">
        <f t="shared" si="0"/>
        <v>60.965132850241552</v>
      </c>
      <c r="Q12" s="98">
        <f t="shared" si="3"/>
        <v>4.2507971014492867</v>
      </c>
      <c r="R12" s="72">
        <v>75</v>
      </c>
      <c r="S12" s="73">
        <v>85</v>
      </c>
      <c r="T12" s="73">
        <v>56</v>
      </c>
      <c r="U12" s="73">
        <v>66</v>
      </c>
      <c r="V12" s="116">
        <f t="shared" si="4"/>
        <v>100.6520939076255</v>
      </c>
    </row>
    <row r="13" spans="1:23" ht="15.95" customHeight="1">
      <c r="A13" s="63">
        <v>12</v>
      </c>
      <c r="B13" s="107">
        <v>79.84375</v>
      </c>
      <c r="C13" s="107"/>
      <c r="D13" s="107">
        <v>60.78</v>
      </c>
      <c r="E13" s="107">
        <v>61.02</v>
      </c>
      <c r="F13" s="122">
        <v>77.466666666666697</v>
      </c>
      <c r="G13" s="107">
        <v>63.282575757575756</v>
      </c>
      <c r="H13" s="107">
        <v>61.7</v>
      </c>
      <c r="I13" s="107">
        <v>59.228000000000002</v>
      </c>
      <c r="J13" s="98">
        <v>60.85</v>
      </c>
      <c r="K13" s="107"/>
      <c r="L13" s="129">
        <v>80</v>
      </c>
      <c r="M13" s="130">
        <f t="shared" si="1"/>
        <v>78.655208333333348</v>
      </c>
      <c r="N13" s="98">
        <f t="shared" si="2"/>
        <v>2.377083333333303</v>
      </c>
      <c r="O13" s="104">
        <v>61</v>
      </c>
      <c r="P13" s="98">
        <f t="shared" si="0"/>
        <v>61.143429292929305</v>
      </c>
      <c r="Q13" s="98">
        <f t="shared" si="3"/>
        <v>4.0545757575757548</v>
      </c>
      <c r="R13" s="72">
        <v>75</v>
      </c>
      <c r="S13" s="73">
        <v>85</v>
      </c>
      <c r="T13" s="73">
        <v>56</v>
      </c>
      <c r="U13" s="73">
        <v>66</v>
      </c>
      <c r="V13" s="116">
        <f t="shared" si="4"/>
        <v>100.94645741433494</v>
      </c>
    </row>
    <row r="14" spans="1:23" ht="15.95" customHeight="1">
      <c r="A14" s="63">
        <v>1</v>
      </c>
      <c r="B14" s="107">
        <v>80.3125</v>
      </c>
      <c r="C14" s="107"/>
      <c r="D14" s="107">
        <v>60.79</v>
      </c>
      <c r="E14" s="107">
        <v>61.83</v>
      </c>
      <c r="F14" s="122">
        <v>78.014814814814812</v>
      </c>
      <c r="G14" s="107">
        <v>62.121111111111112</v>
      </c>
      <c r="H14" s="107">
        <v>61</v>
      </c>
      <c r="I14" s="107">
        <v>58.604999999999997</v>
      </c>
      <c r="J14" s="107">
        <v>61.1</v>
      </c>
      <c r="K14" s="126"/>
      <c r="L14" s="129">
        <v>80</v>
      </c>
      <c r="M14" s="130">
        <f t="shared" si="1"/>
        <v>79.163657407407413</v>
      </c>
      <c r="N14" s="98">
        <f>MAX(B14,F14)-MIN(B14,F14)</f>
        <v>2.2976851851851876</v>
      </c>
      <c r="O14" s="104">
        <v>61</v>
      </c>
      <c r="P14" s="98">
        <f t="shared" si="0"/>
        <v>60.907685185185187</v>
      </c>
      <c r="Q14" s="98">
        <f t="shared" si="3"/>
        <v>3.5161111111111154</v>
      </c>
      <c r="R14" s="72">
        <v>75</v>
      </c>
      <c r="S14" s="73">
        <v>85</v>
      </c>
      <c r="T14" s="73">
        <v>56</v>
      </c>
      <c r="U14" s="73">
        <v>66</v>
      </c>
      <c r="V14" s="116">
        <f t="shared" si="4"/>
        <v>100.55724907570772</v>
      </c>
    </row>
    <row r="15" spans="1:23" ht="15.95" customHeight="1">
      <c r="A15" s="63">
        <v>2</v>
      </c>
      <c r="B15" s="107">
        <v>79.78125</v>
      </c>
      <c r="C15" s="107"/>
      <c r="D15" s="107">
        <v>60.58</v>
      </c>
      <c r="E15" s="107">
        <v>61.22</v>
      </c>
      <c r="F15" s="122">
        <v>77.966101694915253</v>
      </c>
      <c r="G15" s="107">
        <v>62.080357142857132</v>
      </c>
      <c r="H15" s="107">
        <v>60.9</v>
      </c>
      <c r="I15" s="107">
        <v>57.947000000000003</v>
      </c>
      <c r="J15" s="107">
        <v>59.92</v>
      </c>
      <c r="K15" s="126"/>
      <c r="L15" s="129">
        <v>80</v>
      </c>
      <c r="M15" s="130">
        <f t="shared" si="1"/>
        <v>78.873675847457633</v>
      </c>
      <c r="N15" s="98">
        <f t="shared" si="2"/>
        <v>1.8151483050847474</v>
      </c>
      <c r="O15" s="104">
        <v>61</v>
      </c>
      <c r="P15" s="98">
        <f t="shared" si="0"/>
        <v>60.441226190476193</v>
      </c>
      <c r="Q15" s="98">
        <f t="shared" si="3"/>
        <v>4.133357142857129</v>
      </c>
      <c r="R15" s="72">
        <v>75</v>
      </c>
      <c r="S15" s="73">
        <v>85</v>
      </c>
      <c r="T15" s="73">
        <v>56</v>
      </c>
      <c r="U15" s="73">
        <v>66</v>
      </c>
      <c r="V15" s="116">
        <f t="shared" si="4"/>
        <v>99.787135531383328</v>
      </c>
      <c r="W15" s="12"/>
    </row>
    <row r="16" spans="1:23" ht="15.95" customHeight="1">
      <c r="A16" s="63">
        <v>3</v>
      </c>
      <c r="B16" s="107">
        <v>80.1875</v>
      </c>
      <c r="C16" s="107"/>
      <c r="D16" s="107">
        <v>60</v>
      </c>
      <c r="E16" s="107">
        <v>61.24</v>
      </c>
      <c r="F16" s="122">
        <v>77.27936507936505</v>
      </c>
      <c r="G16" s="107">
        <v>61.475595238095238</v>
      </c>
      <c r="H16" s="107">
        <v>60.3</v>
      </c>
      <c r="I16" s="107">
        <v>60.773000000000003</v>
      </c>
      <c r="J16" s="107">
        <v>59.29</v>
      </c>
      <c r="K16" s="126"/>
      <c r="L16" s="129">
        <v>80</v>
      </c>
      <c r="M16" s="130">
        <f t="shared" si="1"/>
        <v>78.733432539682525</v>
      </c>
      <c r="N16" s="98">
        <f t="shared" si="2"/>
        <v>2.90813492063495</v>
      </c>
      <c r="O16" s="104">
        <v>61</v>
      </c>
      <c r="P16" s="98">
        <f t="shared" si="0"/>
        <v>60.513099206349217</v>
      </c>
      <c r="Q16" s="98">
        <f t="shared" si="3"/>
        <v>2.1855952380952388</v>
      </c>
      <c r="R16" s="72">
        <v>75</v>
      </c>
      <c r="S16" s="73">
        <v>85</v>
      </c>
      <c r="T16" s="73">
        <v>56</v>
      </c>
      <c r="U16" s="73">
        <v>66</v>
      </c>
      <c r="V16" s="116">
        <f t="shared" si="4"/>
        <v>99.905796300332142</v>
      </c>
      <c r="W16" s="12"/>
    </row>
    <row r="17" spans="1:23" ht="15.95" customHeight="1">
      <c r="A17" s="63">
        <v>4</v>
      </c>
      <c r="B17" s="107">
        <v>78.90625</v>
      </c>
      <c r="C17" s="107"/>
      <c r="D17" s="188"/>
      <c r="E17" s="107">
        <v>60.74</v>
      </c>
      <c r="F17" s="122">
        <v>77.682456140350865</v>
      </c>
      <c r="G17" s="107">
        <v>63.702898550724633</v>
      </c>
      <c r="H17" s="107">
        <v>60.8</v>
      </c>
      <c r="I17" s="107">
        <v>60.527000000000001</v>
      </c>
      <c r="J17" s="107">
        <v>61.19</v>
      </c>
      <c r="K17" s="126"/>
      <c r="L17" s="129">
        <v>80</v>
      </c>
      <c r="M17" s="130">
        <f t="shared" si="1"/>
        <v>78.294353070175433</v>
      </c>
      <c r="N17" s="98">
        <f t="shared" si="2"/>
        <v>1.2237938596491347</v>
      </c>
      <c r="O17" s="104">
        <v>61</v>
      </c>
      <c r="P17" s="98">
        <f t="shared" si="0"/>
        <v>61.391979710144923</v>
      </c>
      <c r="Q17" s="98">
        <f t="shared" si="3"/>
        <v>3.1758985507246322</v>
      </c>
      <c r="R17" s="72">
        <v>75</v>
      </c>
      <c r="S17" s="73">
        <v>85</v>
      </c>
      <c r="T17" s="73">
        <v>56</v>
      </c>
      <c r="U17" s="73">
        <v>66</v>
      </c>
      <c r="V17" s="116">
        <f t="shared" si="4"/>
        <v>101.35680868832986</v>
      </c>
      <c r="W17" s="12"/>
    </row>
    <row r="18" spans="1:23" ht="15.95" customHeight="1">
      <c r="A18" s="63">
        <v>5</v>
      </c>
      <c r="B18" s="107">
        <v>79.1875</v>
      </c>
      <c r="C18" s="107"/>
      <c r="D18" s="188"/>
      <c r="E18" s="107">
        <v>60.08</v>
      </c>
      <c r="F18" s="122">
        <v>76.563265306122432</v>
      </c>
      <c r="G18" s="107">
        <v>63.271428571428572</v>
      </c>
      <c r="H18" s="107">
        <v>62.5</v>
      </c>
      <c r="I18" s="107">
        <v>60.198999999999998</v>
      </c>
      <c r="J18" s="107">
        <v>61.58</v>
      </c>
      <c r="K18" s="188"/>
      <c r="L18" s="129">
        <v>80</v>
      </c>
      <c r="M18" s="130">
        <f t="shared" si="1"/>
        <v>77.875382653061223</v>
      </c>
      <c r="N18" s="98">
        <f>MAX(B18,F18)-MIN(B18,F18)</f>
        <v>2.6242346938775682</v>
      </c>
      <c r="O18" s="104">
        <v>61</v>
      </c>
      <c r="P18" s="98">
        <f t="shared" si="0"/>
        <v>61.526085714285713</v>
      </c>
      <c r="Q18" s="98">
        <f>MAX(D18,E18,G18,H18,I18,J18)-MIN(D18,E18,G18,H18,I18,J18)</f>
        <v>3.1914285714285739</v>
      </c>
      <c r="R18" s="72">
        <v>75</v>
      </c>
      <c r="S18" s="73">
        <v>85</v>
      </c>
      <c r="T18" s="73">
        <v>56</v>
      </c>
      <c r="U18" s="73">
        <v>66</v>
      </c>
      <c r="V18" s="116">
        <f>P18/P$3*100</f>
        <v>101.57821475260454</v>
      </c>
      <c r="W18" s="12"/>
    </row>
    <row r="19" spans="1:23" ht="15.95" customHeight="1">
      <c r="A19" s="65">
        <v>6</v>
      </c>
      <c r="B19" s="107">
        <v>79.4375</v>
      </c>
      <c r="C19" s="107"/>
      <c r="D19" s="188"/>
      <c r="E19" s="107">
        <v>60.11</v>
      </c>
      <c r="F19" s="122">
        <v>77.214285714285694</v>
      </c>
      <c r="G19" s="188"/>
      <c r="H19" s="107">
        <v>62.6</v>
      </c>
      <c r="I19" s="107">
        <v>59.512999999999998</v>
      </c>
      <c r="J19" s="107">
        <v>61.91</v>
      </c>
      <c r="K19" s="188"/>
      <c r="L19" s="129">
        <v>80</v>
      </c>
      <c r="M19" s="130">
        <f t="shared" si="1"/>
        <v>78.325892857142847</v>
      </c>
      <c r="N19" s="98">
        <f>MAX(B19,F19)-MIN(B19,F19)</f>
        <v>2.223214285714306</v>
      </c>
      <c r="O19" s="104">
        <v>61</v>
      </c>
      <c r="P19" s="98">
        <f t="shared" si="0"/>
        <v>61.033250000000002</v>
      </c>
      <c r="Q19" s="98">
        <f>MAX(D19,E19,G19,H19,I19,J19)-MIN(D19,E19,G19,H19,I19,J19)</f>
        <v>3.0870000000000033</v>
      </c>
      <c r="R19" s="72">
        <v>75</v>
      </c>
      <c r="S19" s="73">
        <v>85</v>
      </c>
      <c r="T19" s="73">
        <v>56</v>
      </c>
      <c r="U19" s="73">
        <v>66</v>
      </c>
      <c r="V19" s="116">
        <f>P19/P$3*100</f>
        <v>100.76455382419863</v>
      </c>
      <c r="W19" s="12"/>
    </row>
    <row r="20" spans="1:23" ht="15.95" customHeight="1">
      <c r="A20" s="65">
        <v>7</v>
      </c>
      <c r="B20" s="188"/>
      <c r="C20" s="103"/>
      <c r="D20" s="188"/>
      <c r="E20" s="188"/>
      <c r="F20" s="188"/>
      <c r="G20" s="188"/>
      <c r="H20" s="107">
        <v>63</v>
      </c>
      <c r="I20" s="107">
        <v>57.993000000000002</v>
      </c>
      <c r="J20" s="188"/>
      <c r="K20" s="188"/>
      <c r="L20" s="131">
        <v>80</v>
      </c>
      <c r="M20" s="188"/>
      <c r="N20" s="188"/>
      <c r="O20" s="104">
        <v>61</v>
      </c>
      <c r="P20" s="98">
        <f t="shared" si="0"/>
        <v>60.496499999999997</v>
      </c>
      <c r="Q20" s="98">
        <f>MAX(D20,E20,G20,H20,I20,J20)-MIN(D20,E20,G20,H20,I20,J20)</f>
        <v>5.0069999999999979</v>
      </c>
      <c r="R20" s="72">
        <v>75</v>
      </c>
      <c r="S20" s="73">
        <v>85</v>
      </c>
      <c r="T20" s="73">
        <v>56</v>
      </c>
      <c r="U20" s="73">
        <v>66</v>
      </c>
      <c r="V20" s="116">
        <f>P20/P$3*100</f>
        <v>99.878391375612992</v>
      </c>
      <c r="W20" s="12"/>
    </row>
    <row r="21" spans="1:23">
      <c r="L21" s="123"/>
      <c r="M21" s="1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R20"/>
  <sheetViews>
    <sheetView zoomScale="80" workbookViewId="0">
      <selection activeCell="T30" sqref="T30"/>
    </sheetView>
  </sheetViews>
  <sheetFormatPr defaultRowHeight="13.5"/>
  <cols>
    <col min="1" max="1" width="3.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7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4" t="s">
        <v>68</v>
      </c>
    </row>
    <row r="2" spans="1:18" ht="16.5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88" t="s">
        <v>59</v>
      </c>
      <c r="L2" s="70" t="s">
        <v>1</v>
      </c>
      <c r="M2" s="71" t="s">
        <v>153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86"/>
      <c r="C3" s="186"/>
      <c r="D3" s="108">
        <v>2.903</v>
      </c>
      <c r="E3" s="186"/>
      <c r="F3" s="186"/>
      <c r="G3" s="186"/>
      <c r="H3" s="186"/>
      <c r="I3" s="108">
        <v>2.6469999999999998</v>
      </c>
      <c r="J3" s="186"/>
      <c r="K3" s="108"/>
      <c r="L3" s="107">
        <v>2.7</v>
      </c>
      <c r="M3" s="109">
        <f t="shared" ref="M3:M20" si="0">AVERAGE(B3:K3)</f>
        <v>2.7749999999999999</v>
      </c>
      <c r="N3" s="109">
        <f t="shared" ref="N3:N18" si="1">MAX(B3:K3)-MIN(B3:K3)</f>
        <v>0.25600000000000023</v>
      </c>
      <c r="O3" s="89">
        <v>2.5</v>
      </c>
      <c r="P3" s="90">
        <v>2.9</v>
      </c>
      <c r="Q3" s="116">
        <f>M3/M3*100</f>
        <v>100</v>
      </c>
    </row>
    <row r="4" spans="1:18" ht="15.95" customHeight="1">
      <c r="A4" s="63">
        <v>3</v>
      </c>
      <c r="B4" s="108">
        <v>2.7555555555555546</v>
      </c>
      <c r="C4" s="108">
        <v>2.7024090909090908</v>
      </c>
      <c r="D4" s="108">
        <v>2.891</v>
      </c>
      <c r="E4" s="108"/>
      <c r="F4" s="108"/>
      <c r="G4" s="108"/>
      <c r="H4" s="108">
        <v>2.75</v>
      </c>
      <c r="I4" s="108">
        <v>2.657</v>
      </c>
      <c r="J4" s="108">
        <v>2.7</v>
      </c>
      <c r="K4" s="108">
        <v>2.7807692307692298</v>
      </c>
      <c r="L4" s="107">
        <v>2.7</v>
      </c>
      <c r="M4" s="109">
        <f t="shared" si="0"/>
        <v>2.7481048396048395</v>
      </c>
      <c r="N4" s="109">
        <f t="shared" si="1"/>
        <v>0.23399999999999999</v>
      </c>
      <c r="O4" s="89">
        <v>2.5</v>
      </c>
      <c r="P4" s="90">
        <v>2.9</v>
      </c>
      <c r="Q4" s="116">
        <f>M4/M$3*100</f>
        <v>99.030805030805041</v>
      </c>
    </row>
    <row r="5" spans="1:18" ht="15.95" customHeight="1">
      <c r="A5" s="63">
        <v>4</v>
      </c>
      <c r="B5" s="108">
        <v>2.7148148148148161</v>
      </c>
      <c r="C5" s="108">
        <v>2.7183499999999996</v>
      </c>
      <c r="D5" s="108">
        <v>2.9079999999999999</v>
      </c>
      <c r="E5" s="108"/>
      <c r="F5" s="108"/>
      <c r="G5" s="108"/>
      <c r="H5" s="108">
        <v>2.72</v>
      </c>
      <c r="I5" s="108">
        <v>2.629</v>
      </c>
      <c r="J5" s="108">
        <v>2.72</v>
      </c>
      <c r="K5" s="108">
        <v>2.7954545454545445</v>
      </c>
      <c r="L5" s="107">
        <v>2.7</v>
      </c>
      <c r="M5" s="109">
        <f t="shared" si="0"/>
        <v>2.7436599086099087</v>
      </c>
      <c r="N5" s="109">
        <f t="shared" si="1"/>
        <v>0.27899999999999991</v>
      </c>
      <c r="O5" s="89">
        <v>2.5</v>
      </c>
      <c r="P5" s="90">
        <v>2.9</v>
      </c>
      <c r="Q5" s="116">
        <f t="shared" ref="Q5:Q18" si="2">M5/M$3*100</f>
        <v>98.87062733729401</v>
      </c>
    </row>
    <row r="6" spans="1:18" ht="15.95" customHeight="1">
      <c r="A6" s="63">
        <v>5</v>
      </c>
      <c r="B6" s="108">
        <v>2.7444444444444449</v>
      </c>
      <c r="C6" s="108">
        <v>2.6922777777777771</v>
      </c>
      <c r="D6" s="108">
        <v>2.8879999999999999</v>
      </c>
      <c r="E6" s="108"/>
      <c r="F6" s="108"/>
      <c r="G6" s="108"/>
      <c r="H6" s="108">
        <v>2.73</v>
      </c>
      <c r="I6" s="108">
        <v>2.585</v>
      </c>
      <c r="J6" s="108">
        <v>2.73</v>
      </c>
      <c r="K6" s="108">
        <v>2.7899999999999991</v>
      </c>
      <c r="L6" s="107">
        <v>2.7</v>
      </c>
      <c r="M6" s="109">
        <f t="shared" si="0"/>
        <v>2.7371031746031744</v>
      </c>
      <c r="N6" s="109">
        <f t="shared" si="1"/>
        <v>0.30299999999999994</v>
      </c>
      <c r="O6" s="89">
        <v>2.5</v>
      </c>
      <c r="P6" s="90">
        <v>2.9</v>
      </c>
      <c r="Q6" s="116">
        <f t="shared" si="2"/>
        <v>98.63434863434864</v>
      </c>
    </row>
    <row r="7" spans="1:18" ht="15.95" customHeight="1">
      <c r="A7" s="63">
        <v>6</v>
      </c>
      <c r="B7" s="108">
        <v>2.7222222222222228</v>
      </c>
      <c r="C7" s="108">
        <v>2.7098636363636364</v>
      </c>
      <c r="D7" s="108">
        <v>2.8660000000000001</v>
      </c>
      <c r="E7" s="108"/>
      <c r="F7" s="108"/>
      <c r="G7" s="108"/>
      <c r="H7" s="108">
        <v>2.68</v>
      </c>
      <c r="I7" s="108">
        <v>2.6240000000000001</v>
      </c>
      <c r="J7" s="109">
        <v>2.74</v>
      </c>
      <c r="K7" s="108">
        <v>2.7809523809523804</v>
      </c>
      <c r="L7" s="107">
        <v>2.7</v>
      </c>
      <c r="M7" s="109">
        <f t="shared" si="0"/>
        <v>2.7318626056483204</v>
      </c>
      <c r="N7" s="109">
        <f t="shared" si="1"/>
        <v>0.24199999999999999</v>
      </c>
      <c r="O7" s="89">
        <v>2.5</v>
      </c>
      <c r="P7" s="90">
        <v>2.9</v>
      </c>
      <c r="Q7" s="116">
        <f t="shared" si="2"/>
        <v>98.445499302642176</v>
      </c>
    </row>
    <row r="8" spans="1:18" ht="15.95" customHeight="1">
      <c r="A8" s="63">
        <v>7</v>
      </c>
      <c r="B8" s="108">
        <v>2.7062500000000016</v>
      </c>
      <c r="C8" s="108">
        <v>2.7150999999999996</v>
      </c>
      <c r="D8" s="108">
        <v>2.8849999999999998</v>
      </c>
      <c r="E8" s="108"/>
      <c r="F8" s="108"/>
      <c r="G8" s="108"/>
      <c r="H8" s="108">
        <v>2.67</v>
      </c>
      <c r="I8" s="108">
        <v>2.7050000000000001</v>
      </c>
      <c r="J8" s="109">
        <v>2.72</v>
      </c>
      <c r="K8" s="108">
        <v>2.7941176470588229</v>
      </c>
      <c r="L8" s="107">
        <v>2.7</v>
      </c>
      <c r="M8" s="109">
        <f t="shared" si="0"/>
        <v>2.742209663865546</v>
      </c>
      <c r="N8" s="109">
        <f t="shared" si="1"/>
        <v>0.21499999999999986</v>
      </c>
      <c r="O8" s="89">
        <v>2.5</v>
      </c>
      <c r="P8" s="90">
        <v>2.9</v>
      </c>
      <c r="Q8" s="116">
        <f t="shared" si="2"/>
        <v>98.818366265425084</v>
      </c>
    </row>
    <row r="9" spans="1:18" ht="15.95" customHeight="1">
      <c r="A9" s="63">
        <v>8</v>
      </c>
      <c r="B9" s="108">
        <v>2.725000000000001</v>
      </c>
      <c r="C9" s="108">
        <v>2.6945909090909095</v>
      </c>
      <c r="D9" s="108">
        <v>2.9</v>
      </c>
      <c r="E9" s="108"/>
      <c r="F9" s="108"/>
      <c r="G9" s="108"/>
      <c r="H9" s="108">
        <v>2.67</v>
      </c>
      <c r="I9" s="108">
        <v>2.617</v>
      </c>
      <c r="J9" s="108">
        <v>2.67</v>
      </c>
      <c r="K9" s="108">
        <v>2.8045454545454533</v>
      </c>
      <c r="L9" s="107">
        <v>2.7</v>
      </c>
      <c r="M9" s="109">
        <f t="shared" si="0"/>
        <v>2.7258766233766241</v>
      </c>
      <c r="N9" s="109">
        <f t="shared" si="1"/>
        <v>0.28299999999999992</v>
      </c>
      <c r="O9" s="89">
        <v>2.5</v>
      </c>
      <c r="P9" s="90">
        <v>2.9</v>
      </c>
      <c r="Q9" s="116">
        <f t="shared" si="2"/>
        <v>98.229788229788255</v>
      </c>
    </row>
    <row r="10" spans="1:18" ht="15.95" customHeight="1">
      <c r="A10" s="63">
        <v>9</v>
      </c>
      <c r="B10" s="108">
        <v>2.7468750000000002</v>
      </c>
      <c r="C10" s="108">
        <v>2.6813684210526314</v>
      </c>
      <c r="D10" s="108">
        <v>2.9049999999999998</v>
      </c>
      <c r="E10" s="108"/>
      <c r="F10" s="108"/>
      <c r="G10" s="108"/>
      <c r="H10" s="108">
        <v>2.63</v>
      </c>
      <c r="I10" s="108">
        <v>2.605</v>
      </c>
      <c r="J10" s="108">
        <v>2.62</v>
      </c>
      <c r="K10" s="108">
        <v>2.7954545454545445</v>
      </c>
      <c r="L10" s="107">
        <v>2.7</v>
      </c>
      <c r="M10" s="109">
        <f t="shared" si="0"/>
        <v>2.7119568523581679</v>
      </c>
      <c r="N10" s="109">
        <f t="shared" si="1"/>
        <v>0.29999999999999982</v>
      </c>
      <c r="O10" s="89">
        <v>2.5</v>
      </c>
      <c r="P10" s="90">
        <v>2.9</v>
      </c>
      <c r="Q10" s="116">
        <f t="shared" si="2"/>
        <v>97.728174859753807</v>
      </c>
    </row>
    <row r="11" spans="1:18" ht="15.95" customHeight="1">
      <c r="A11" s="63">
        <v>10</v>
      </c>
      <c r="B11" s="108">
        <v>2.7312500000000006</v>
      </c>
      <c r="C11" s="108">
        <v>2.7018999999999997</v>
      </c>
      <c r="D11" s="108">
        <v>2.8860000000000001</v>
      </c>
      <c r="E11" s="108"/>
      <c r="F11" s="108"/>
      <c r="G11" s="108"/>
      <c r="H11" s="108">
        <v>2.65</v>
      </c>
      <c r="I11" s="108">
        <v>2.6970000000000001</v>
      </c>
      <c r="J11" s="108">
        <v>2.71</v>
      </c>
      <c r="K11" s="108">
        <v>2.7904761904761903</v>
      </c>
      <c r="L11" s="107">
        <v>2.7</v>
      </c>
      <c r="M11" s="109">
        <f t="shared" si="0"/>
        <v>2.7380894557823132</v>
      </c>
      <c r="N11" s="109">
        <f t="shared" si="1"/>
        <v>0.23600000000000021</v>
      </c>
      <c r="O11" s="89">
        <v>2.5</v>
      </c>
      <c r="P11" s="90">
        <v>2.9</v>
      </c>
      <c r="Q11" s="116">
        <f t="shared" si="2"/>
        <v>98.669890298461738</v>
      </c>
    </row>
    <row r="12" spans="1:18" ht="15.95" customHeight="1">
      <c r="A12" s="63">
        <v>11</v>
      </c>
      <c r="B12" s="108">
        <v>2.7062500000000012</v>
      </c>
      <c r="C12" s="108">
        <v>2.7132499999999995</v>
      </c>
      <c r="D12" s="108">
        <v>2.9</v>
      </c>
      <c r="E12" s="108"/>
      <c r="F12" s="108"/>
      <c r="G12" s="108"/>
      <c r="H12" s="108">
        <v>2.67</v>
      </c>
      <c r="I12" s="108">
        <v>2.64</v>
      </c>
      <c r="J12" s="109">
        <v>2.7</v>
      </c>
      <c r="K12" s="108">
        <v>2.7699999999999996</v>
      </c>
      <c r="L12" s="107">
        <v>2.7</v>
      </c>
      <c r="M12" s="109">
        <f t="shared" si="0"/>
        <v>2.7285000000000004</v>
      </c>
      <c r="N12" s="109">
        <f t="shared" si="1"/>
        <v>0.25999999999999979</v>
      </c>
      <c r="O12" s="89">
        <v>2.5</v>
      </c>
      <c r="P12" s="90">
        <v>2.9</v>
      </c>
      <c r="Q12" s="116">
        <f t="shared" si="2"/>
        <v>98.324324324324337</v>
      </c>
    </row>
    <row r="13" spans="1:18" ht="15.95" customHeight="1">
      <c r="A13" s="63">
        <v>12</v>
      </c>
      <c r="B13" s="108">
        <v>2.7125000000000008</v>
      </c>
      <c r="C13" s="108">
        <v>2.7103809523809526</v>
      </c>
      <c r="D13" s="108">
        <v>2.9159999999999999</v>
      </c>
      <c r="E13" s="108"/>
      <c r="F13" s="108"/>
      <c r="G13" s="108"/>
      <c r="H13" s="108">
        <v>2.64</v>
      </c>
      <c r="I13" s="108">
        <v>2.633</v>
      </c>
      <c r="J13" s="109">
        <v>2.64</v>
      </c>
      <c r="K13" s="108">
        <v>2.7687499999999998</v>
      </c>
      <c r="L13" s="98">
        <v>2.7</v>
      </c>
      <c r="M13" s="109">
        <f t="shared" si="0"/>
        <v>2.7172329931972792</v>
      </c>
      <c r="N13" s="109">
        <f t="shared" si="1"/>
        <v>0.28299999999999992</v>
      </c>
      <c r="O13" s="89">
        <v>2.5</v>
      </c>
      <c r="P13" s="90">
        <v>2.9</v>
      </c>
      <c r="Q13" s="116">
        <f t="shared" si="2"/>
        <v>97.918306061163221</v>
      </c>
    </row>
    <row r="14" spans="1:18" ht="15.95" customHeight="1">
      <c r="A14" s="63">
        <v>1</v>
      </c>
      <c r="B14" s="108">
        <v>2.7156250000000011</v>
      </c>
      <c r="C14" s="108">
        <v>2.7119000000000004</v>
      </c>
      <c r="D14" s="108">
        <v>2.9049999999999998</v>
      </c>
      <c r="E14" s="108"/>
      <c r="F14" s="108"/>
      <c r="G14" s="108"/>
      <c r="H14" s="108">
        <v>2.65</v>
      </c>
      <c r="I14" s="108">
        <v>2.601</v>
      </c>
      <c r="J14" s="108">
        <v>2.67</v>
      </c>
      <c r="K14" s="108">
        <v>2.7352941176470598</v>
      </c>
      <c r="L14" s="98">
        <v>2.7</v>
      </c>
      <c r="M14" s="109">
        <f t="shared" si="0"/>
        <v>2.7126884453781517</v>
      </c>
      <c r="N14" s="109">
        <f t="shared" si="1"/>
        <v>0.30399999999999983</v>
      </c>
      <c r="O14" s="89">
        <v>2.5</v>
      </c>
      <c r="P14" s="90">
        <v>2.9</v>
      </c>
      <c r="Q14" s="116">
        <f t="shared" si="2"/>
        <v>97.754538572185652</v>
      </c>
    </row>
    <row r="15" spans="1:18" ht="15.95" customHeight="1">
      <c r="A15" s="63">
        <v>2</v>
      </c>
      <c r="B15" s="108">
        <v>2.7375000000000003</v>
      </c>
      <c r="C15" s="108">
        <v>2.7824499999999999</v>
      </c>
      <c r="D15" s="108">
        <v>2.879</v>
      </c>
      <c r="E15" s="108"/>
      <c r="F15" s="108"/>
      <c r="G15" s="108"/>
      <c r="H15" s="108">
        <v>2.7170000000000001</v>
      </c>
      <c r="I15" s="108">
        <v>2.69</v>
      </c>
      <c r="J15" s="108">
        <v>2.71</v>
      </c>
      <c r="K15" s="108">
        <v>2.7736842105263149</v>
      </c>
      <c r="L15" s="98">
        <v>2.7</v>
      </c>
      <c r="M15" s="109">
        <f t="shared" si="0"/>
        <v>2.7556620300751882</v>
      </c>
      <c r="N15" s="109">
        <f t="shared" si="1"/>
        <v>0.18900000000000006</v>
      </c>
      <c r="O15" s="89">
        <v>2.5</v>
      </c>
      <c r="P15" s="90">
        <v>2.9</v>
      </c>
      <c r="Q15" s="116">
        <f t="shared" si="2"/>
        <v>99.303136218925701</v>
      </c>
      <c r="R15" s="12"/>
    </row>
    <row r="16" spans="1:18" ht="15.95" customHeight="1">
      <c r="A16" s="63">
        <v>3</v>
      </c>
      <c r="B16" s="108">
        <v>2.7531249999999998</v>
      </c>
      <c r="C16" s="108">
        <v>2.7734545454545452</v>
      </c>
      <c r="D16" s="108">
        <v>2.9</v>
      </c>
      <c r="E16" s="108"/>
      <c r="F16" s="108"/>
      <c r="G16" s="108"/>
      <c r="H16" s="108">
        <v>2.7</v>
      </c>
      <c r="I16" s="108">
        <v>2.6459999999999999</v>
      </c>
      <c r="J16" s="108">
        <v>2.68</v>
      </c>
      <c r="K16" s="108">
        <v>2.7944444444444434</v>
      </c>
      <c r="L16" s="106">
        <v>2.7</v>
      </c>
      <c r="M16" s="109">
        <f t="shared" si="0"/>
        <v>2.7495748556998558</v>
      </c>
      <c r="N16" s="109">
        <f t="shared" si="1"/>
        <v>0.254</v>
      </c>
      <c r="O16" s="89">
        <v>2.5</v>
      </c>
      <c r="P16" s="90">
        <v>2.9</v>
      </c>
      <c r="Q16" s="116">
        <f t="shared" si="2"/>
        <v>99.083778583778596</v>
      </c>
      <c r="R16" s="12"/>
    </row>
    <row r="17" spans="1:18" ht="15.95" customHeight="1">
      <c r="A17" s="63">
        <v>4</v>
      </c>
      <c r="B17" s="108">
        <v>2.7531250000000003</v>
      </c>
      <c r="C17" s="108">
        <v>2.7687000000000004</v>
      </c>
      <c r="D17" s="189"/>
      <c r="E17" s="108"/>
      <c r="F17" s="108"/>
      <c r="G17" s="108"/>
      <c r="H17" s="108">
        <v>2.7</v>
      </c>
      <c r="I17" s="108">
        <v>2.7040000000000002</v>
      </c>
      <c r="J17" s="108">
        <v>2.69</v>
      </c>
      <c r="K17" s="189"/>
      <c r="L17" s="98">
        <v>2.7</v>
      </c>
      <c r="M17" s="109">
        <f t="shared" si="0"/>
        <v>2.7231650000000003</v>
      </c>
      <c r="N17" s="109">
        <f t="shared" si="1"/>
        <v>7.8700000000000436E-2</v>
      </c>
      <c r="O17" s="89">
        <v>2.5</v>
      </c>
      <c r="P17" s="90">
        <v>2.9</v>
      </c>
      <c r="Q17" s="116">
        <f t="shared" si="2"/>
        <v>98.132072072072091</v>
      </c>
      <c r="R17" s="12"/>
    </row>
    <row r="18" spans="1:18" ht="15.95" customHeight="1">
      <c r="A18" s="63">
        <v>5</v>
      </c>
      <c r="B18" s="108">
        <v>2.7593750000000004</v>
      </c>
      <c r="C18" s="108">
        <v>2.7708999999999993</v>
      </c>
      <c r="D18" s="189"/>
      <c r="E18" s="108"/>
      <c r="F18" s="108"/>
      <c r="G18" s="108"/>
      <c r="H18" s="108">
        <v>2.74</v>
      </c>
      <c r="I18" s="108">
        <v>2.694</v>
      </c>
      <c r="J18" s="108">
        <v>2.73</v>
      </c>
      <c r="K18" s="189"/>
      <c r="L18" s="98">
        <v>2.7</v>
      </c>
      <c r="M18" s="109">
        <f t="shared" si="0"/>
        <v>2.738855</v>
      </c>
      <c r="N18" s="109">
        <f t="shared" si="1"/>
        <v>7.6899999999999302E-2</v>
      </c>
      <c r="O18" s="89">
        <v>2.5</v>
      </c>
      <c r="P18" s="90">
        <v>2.9</v>
      </c>
      <c r="Q18" s="116">
        <f t="shared" si="2"/>
        <v>98.697477477477477</v>
      </c>
      <c r="R18" s="12"/>
    </row>
    <row r="19" spans="1:18" ht="15.95" customHeight="1">
      <c r="A19" s="65">
        <v>6</v>
      </c>
      <c r="B19" s="108">
        <v>2.7156250000000015</v>
      </c>
      <c r="C19" s="108">
        <v>2.762363636363637</v>
      </c>
      <c r="D19" s="189"/>
      <c r="E19" s="108"/>
      <c r="F19" s="108"/>
      <c r="G19" s="189"/>
      <c r="H19" s="108">
        <v>2.75</v>
      </c>
      <c r="I19" s="108">
        <v>2.7160000000000002</v>
      </c>
      <c r="J19" s="108">
        <v>2.72</v>
      </c>
      <c r="K19" s="189"/>
      <c r="L19" s="98">
        <v>2.7</v>
      </c>
      <c r="M19" s="109">
        <f t="shared" si="0"/>
        <v>2.732797727272728</v>
      </c>
      <c r="N19" s="109">
        <f>MAX(B19:K19)-MIN(B19:K19)</f>
        <v>4.6738636363635511E-2</v>
      </c>
      <c r="O19" s="89">
        <v>2.5</v>
      </c>
      <c r="P19" s="90">
        <v>2.9</v>
      </c>
      <c r="Q19" s="116">
        <f>M19/M$3*100</f>
        <v>98.479197379197402</v>
      </c>
      <c r="R19" s="12"/>
    </row>
    <row r="20" spans="1:18" ht="15.95" customHeight="1">
      <c r="A20" s="65">
        <v>7</v>
      </c>
      <c r="B20" s="189"/>
      <c r="C20" s="108">
        <v>2.7686190476190475</v>
      </c>
      <c r="D20" s="189"/>
      <c r="E20" s="103"/>
      <c r="F20" s="103"/>
      <c r="G20" s="103"/>
      <c r="H20" s="108">
        <v>2.72</v>
      </c>
      <c r="I20" s="108">
        <v>2.69</v>
      </c>
      <c r="J20" s="189"/>
      <c r="K20" s="189"/>
      <c r="L20" s="98">
        <v>2.7</v>
      </c>
      <c r="M20" s="109">
        <f t="shared" si="0"/>
        <v>2.7262063492063491</v>
      </c>
      <c r="N20" s="109">
        <f>MAX(B20:K20)-MIN(B20:K20)</f>
        <v>7.8619047619047588E-2</v>
      </c>
      <c r="O20" s="89">
        <v>2.5</v>
      </c>
      <c r="P20" s="90">
        <v>2.9</v>
      </c>
      <c r="Q20" s="116">
        <f>M20/M$3*100</f>
        <v>98.241670241670249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AE19"/>
  <sheetViews>
    <sheetView zoomScale="75" workbookViewId="0">
      <selection activeCell="U30" sqref="U30"/>
    </sheetView>
  </sheetViews>
  <sheetFormatPr defaultRowHeight="13.5"/>
  <cols>
    <col min="1" max="1" width="6.625" customWidth="1"/>
    <col min="2" max="14" width="8" bestFit="1" customWidth="1"/>
    <col min="15" max="15" width="8.5" bestFit="1" customWidth="1"/>
    <col min="16" max="31" width="8" bestFit="1" customWidth="1"/>
  </cols>
  <sheetData>
    <row r="1" spans="1:31" ht="16.5">
      <c r="A1" s="118" t="s">
        <v>66</v>
      </c>
      <c r="B1" s="120" t="s">
        <v>2</v>
      </c>
      <c r="C1" s="121" t="s">
        <v>4</v>
      </c>
      <c r="D1" s="121" t="s">
        <v>5</v>
      </c>
      <c r="E1" s="121" t="s">
        <v>6</v>
      </c>
      <c r="F1" s="121" t="s">
        <v>7</v>
      </c>
      <c r="G1" s="121" t="s">
        <v>57</v>
      </c>
      <c r="H1" s="121" t="s">
        <v>39</v>
      </c>
      <c r="I1" s="121" t="s">
        <v>40</v>
      </c>
      <c r="J1" s="121" t="s">
        <v>9</v>
      </c>
      <c r="K1" s="121" t="s">
        <v>41</v>
      </c>
      <c r="L1" s="121" t="s">
        <v>42</v>
      </c>
      <c r="M1" s="121" t="s">
        <v>58</v>
      </c>
      <c r="N1" s="121" t="s">
        <v>11</v>
      </c>
      <c r="O1" s="121" t="s">
        <v>47</v>
      </c>
      <c r="P1" s="121" t="s">
        <v>13</v>
      </c>
      <c r="Q1" s="121" t="s">
        <v>14</v>
      </c>
      <c r="R1" s="121" t="s">
        <v>15</v>
      </c>
      <c r="S1" s="121" t="s">
        <v>16</v>
      </c>
      <c r="T1" s="121" t="s">
        <v>17</v>
      </c>
      <c r="U1" s="121" t="s">
        <v>19</v>
      </c>
      <c r="V1" s="121" t="s">
        <v>20</v>
      </c>
      <c r="W1" s="121" t="s">
        <v>21</v>
      </c>
      <c r="X1" s="121" t="s">
        <v>22</v>
      </c>
      <c r="Y1" s="121" t="s">
        <v>23</v>
      </c>
      <c r="Z1" s="121" t="s">
        <v>24</v>
      </c>
      <c r="AA1" s="121" t="s">
        <v>25</v>
      </c>
      <c r="AB1" s="121" t="s">
        <v>26</v>
      </c>
      <c r="AC1" s="121" t="s">
        <v>27</v>
      </c>
      <c r="AD1" s="121" t="s">
        <v>56</v>
      </c>
      <c r="AE1" s="121" t="s">
        <v>68</v>
      </c>
    </row>
    <row r="2" spans="1:31" s="133" customFormat="1" ht="16.5">
      <c r="A2" s="132" t="s">
        <v>154</v>
      </c>
      <c r="B2" s="124">
        <v>100</v>
      </c>
      <c r="C2" s="125">
        <v>100</v>
      </c>
      <c r="D2" s="125">
        <v>100</v>
      </c>
      <c r="E2" s="125">
        <v>100</v>
      </c>
      <c r="F2" s="125">
        <v>100</v>
      </c>
      <c r="G2" s="125">
        <v>100</v>
      </c>
      <c r="H2" s="125">
        <v>100</v>
      </c>
      <c r="I2" s="125">
        <v>100</v>
      </c>
      <c r="J2" s="125">
        <v>100</v>
      </c>
      <c r="K2" s="125">
        <v>100</v>
      </c>
      <c r="L2" s="125">
        <v>100</v>
      </c>
      <c r="M2" s="125">
        <v>100</v>
      </c>
      <c r="N2" s="125">
        <v>100</v>
      </c>
      <c r="O2" s="125">
        <v>100</v>
      </c>
      <c r="P2" s="125">
        <v>100</v>
      </c>
      <c r="Q2" s="125">
        <v>100</v>
      </c>
      <c r="R2" s="125">
        <v>100</v>
      </c>
      <c r="S2" s="125">
        <v>100</v>
      </c>
      <c r="T2" s="125">
        <v>100</v>
      </c>
      <c r="U2" s="125">
        <v>100</v>
      </c>
      <c r="V2" s="125">
        <v>100</v>
      </c>
      <c r="W2" s="125">
        <v>100</v>
      </c>
      <c r="X2" s="125">
        <v>100</v>
      </c>
      <c r="Y2" s="125">
        <v>100</v>
      </c>
      <c r="Z2" s="125">
        <v>100</v>
      </c>
      <c r="AA2" s="125">
        <v>100</v>
      </c>
      <c r="AB2" s="125">
        <v>100</v>
      </c>
      <c r="AC2" s="125">
        <v>100</v>
      </c>
      <c r="AD2" s="125">
        <v>100</v>
      </c>
      <c r="AE2" s="125">
        <v>100</v>
      </c>
    </row>
    <row r="3" spans="1:31" s="133" customFormat="1" ht="16.5">
      <c r="A3" s="134">
        <v>3</v>
      </c>
      <c r="B3" s="124">
        <f t="shared" ref="B3:K3" ca="1" si="0">INDIRECT(B$1&amp;"!Q4")</f>
        <v>100</v>
      </c>
      <c r="C3" s="124">
        <f t="shared" ca="1" si="0"/>
        <v>100</v>
      </c>
      <c r="D3" s="124">
        <f t="shared" ca="1" si="0"/>
        <v>99.883711590657825</v>
      </c>
      <c r="E3" s="124">
        <f t="shared" ca="1" si="0"/>
        <v>100.01149215842315</v>
      </c>
      <c r="F3" s="124">
        <f t="shared" ca="1" si="0"/>
        <v>99.574821180938073</v>
      </c>
      <c r="G3" s="124">
        <f t="shared" ca="1" si="0"/>
        <v>100.2692186981581</v>
      </c>
      <c r="H3" s="124">
        <f t="shared" ca="1" si="0"/>
        <v>99.987483094659396</v>
      </c>
      <c r="I3" s="124">
        <f t="shared" ca="1" si="0"/>
        <v>98.907653141761799</v>
      </c>
      <c r="J3" s="124">
        <f t="shared" ca="1" si="0"/>
        <v>99.808713071539444</v>
      </c>
      <c r="K3" s="124">
        <f t="shared" ca="1" si="0"/>
        <v>100.44357519635001</v>
      </c>
      <c r="L3" s="124">
        <f ca="1">INDIRECT(L$1&amp;"!V4")</f>
        <v>99.302662993673536</v>
      </c>
      <c r="M3" s="124">
        <f ca="1">INDIRECT(M$1&amp;"!Q4")</f>
        <v>101.38244510885851</v>
      </c>
      <c r="N3" s="124">
        <f ca="1">INDIRECT(N$1&amp;"!Q4")</f>
        <v>100.12028157552952</v>
      </c>
      <c r="O3" s="124">
        <f ca="1">INDIRECT(O$1&amp;"!V4")</f>
        <v>100.38933777541924</v>
      </c>
      <c r="P3" s="124">
        <f t="shared" ref="P3:U3" ca="1" si="1">INDIRECT(P$1&amp;"!Q4")</f>
        <v>100.14464651677186</v>
      </c>
      <c r="Q3" s="124">
        <f t="shared" ca="1" si="1"/>
        <v>99.560049227016762</v>
      </c>
      <c r="R3" s="124">
        <f t="shared" ca="1" si="1"/>
        <v>100.1168363806047</v>
      </c>
      <c r="S3" s="124">
        <f t="shared" ca="1" si="1"/>
        <v>99.403075983076107</v>
      </c>
      <c r="T3" s="124">
        <f t="shared" ca="1" si="1"/>
        <v>99.500785186861876</v>
      </c>
      <c r="U3" s="124">
        <f t="shared" ca="1" si="1"/>
        <v>99.429314482560599</v>
      </c>
      <c r="V3" s="124">
        <f ca="1">INDIRECT(V$1&amp;"!V4")</f>
        <v>98.951940093030004</v>
      </c>
      <c r="W3" s="124">
        <f t="shared" ref="W3:AC3" ca="1" si="2">INDIRECT(W$1&amp;"!Q4")</f>
        <v>100.89948319329685</v>
      </c>
      <c r="X3" s="124">
        <f t="shared" ca="1" si="2"/>
        <v>99.855470996965835</v>
      </c>
      <c r="Y3" s="124">
        <f t="shared" ca="1" si="2"/>
        <v>99.724956905746936</v>
      </c>
      <c r="Z3" s="124">
        <f t="shared" ca="1" si="2"/>
        <v>100.4880340525375</v>
      </c>
      <c r="AA3" s="124">
        <f t="shared" ca="1" si="2"/>
        <v>100.35827148229191</v>
      </c>
      <c r="AB3" s="124">
        <f t="shared" ca="1" si="2"/>
        <v>100.05460023371324</v>
      </c>
      <c r="AC3" s="124">
        <f t="shared" ca="1" si="2"/>
        <v>99.921234726106945</v>
      </c>
      <c r="AD3" s="124">
        <f ca="1">INDIRECT(AD$1&amp;"!V4")</f>
        <v>99.224879245387626</v>
      </c>
      <c r="AE3" s="124">
        <f ca="1">INDIRECT(AE$1&amp;"!Q4")</f>
        <v>99.030805030805041</v>
      </c>
    </row>
    <row r="4" spans="1:31" s="133" customFormat="1" ht="16.5">
      <c r="A4" s="135">
        <v>4</v>
      </c>
      <c r="B4" s="124">
        <f t="shared" ref="B4:K4" ca="1" si="3">INDIRECT(B$1&amp;"!Q5")</f>
        <v>99.833497951926176</v>
      </c>
      <c r="C4" s="124">
        <f t="shared" ca="1" si="3"/>
        <v>99.222350550817922</v>
      </c>
      <c r="D4" s="124">
        <f t="shared" ca="1" si="3"/>
        <v>99.469209493666042</v>
      </c>
      <c r="E4" s="124">
        <f t="shared" ca="1" si="3"/>
        <v>100.28479638348568</v>
      </c>
      <c r="F4" s="124">
        <f t="shared" ca="1" si="3"/>
        <v>99.312399110105005</v>
      </c>
      <c r="G4" s="124">
        <f t="shared" ca="1" si="3"/>
        <v>100.70761371943591</v>
      </c>
      <c r="H4" s="124">
        <f t="shared" ca="1" si="3"/>
        <v>100.15445602161999</v>
      </c>
      <c r="I4" s="124">
        <f t="shared" ca="1" si="3"/>
        <v>98.875605328233519</v>
      </c>
      <c r="J4" s="124">
        <f t="shared" ca="1" si="3"/>
        <v>99.660570601809184</v>
      </c>
      <c r="K4" s="124">
        <f t="shared" ca="1" si="3"/>
        <v>100.51067385119588</v>
      </c>
      <c r="L4" s="124">
        <f ca="1">INDIRECT(L$1&amp;"!V5")</f>
        <v>99.007434812801051</v>
      </c>
      <c r="M4" s="124">
        <f ca="1">INDIRECT(M$1&amp;"!Q5")</f>
        <v>101.40591406914272</v>
      </c>
      <c r="N4" s="124">
        <f ca="1">INDIRECT(N$1&amp;"!Q5")</f>
        <v>100.04311145861094</v>
      </c>
      <c r="O4" s="124">
        <f ca="1">INDIRECT(O$1&amp;"!V5")</f>
        <v>100.55917449182556</v>
      </c>
      <c r="P4" s="124">
        <f t="shared" ref="P4:U4" ca="1" si="4">INDIRECT(P$1&amp;"!Q5")</f>
        <v>100.56140516141741</v>
      </c>
      <c r="Q4" s="124">
        <f t="shared" ca="1" si="4"/>
        <v>99.472542046825268</v>
      </c>
      <c r="R4" s="124">
        <f t="shared" ca="1" si="4"/>
        <v>100.43109826972743</v>
      </c>
      <c r="S4" s="124">
        <f t="shared" ca="1" si="4"/>
        <v>99.563088159216704</v>
      </c>
      <c r="T4" s="124">
        <f t="shared" ca="1" si="4"/>
        <v>99.559899148338786</v>
      </c>
      <c r="U4" s="124">
        <f t="shared" ca="1" si="4"/>
        <v>99.486607730495109</v>
      </c>
      <c r="V4" s="124">
        <f ca="1">INDIRECT(V$1&amp;"!V5")</f>
        <v>99.122124619128229</v>
      </c>
      <c r="W4" s="124">
        <f t="shared" ref="W4:AC4" ca="1" si="5">INDIRECT(W$1&amp;"!Q5")</f>
        <v>101.1378736443686</v>
      </c>
      <c r="X4" s="124">
        <f t="shared" ca="1" si="5"/>
        <v>99.235431398088636</v>
      </c>
      <c r="Y4" s="124">
        <f t="shared" ca="1" si="5"/>
        <v>99.807218920192341</v>
      </c>
      <c r="Z4" s="124">
        <f t="shared" ca="1" si="5"/>
        <v>100.32654393503704</v>
      </c>
      <c r="AA4" s="124">
        <f t="shared" ca="1" si="5"/>
        <v>100.22457818849379</v>
      </c>
      <c r="AB4" s="124">
        <f t="shared" ca="1" si="5"/>
        <v>100.17870524513464</v>
      </c>
      <c r="AC4" s="124">
        <f t="shared" ca="1" si="5"/>
        <v>99.93021370946839</v>
      </c>
      <c r="AD4" s="124">
        <f ca="1">INDIRECT(AD$1&amp;"!V5")</f>
        <v>98.428807665204161</v>
      </c>
      <c r="AE4" s="124">
        <f ca="1">INDIRECT(AE$1&amp;"!Q5")</f>
        <v>98.87062733729401</v>
      </c>
    </row>
    <row r="5" spans="1:31" s="133" customFormat="1" ht="16.5">
      <c r="A5" s="136" t="s">
        <v>155</v>
      </c>
      <c r="B5" s="124">
        <f t="shared" ref="B5:K5" ca="1" si="6">INDIRECT(B$1&amp;"!Q6")</f>
        <v>99.802089355825544</v>
      </c>
      <c r="C5" s="124">
        <f t="shared" ca="1" si="6"/>
        <v>99.287854992674028</v>
      </c>
      <c r="D5" s="124">
        <f t="shared" ca="1" si="6"/>
        <v>99.353231432309713</v>
      </c>
      <c r="E5" s="124">
        <f t="shared" ca="1" si="6"/>
        <v>100.32428877218305</v>
      </c>
      <c r="F5" s="124">
        <f t="shared" ca="1" si="6"/>
        <v>99.5454665736262</v>
      </c>
      <c r="G5" s="124">
        <f t="shared" ca="1" si="6"/>
        <v>100.62327978297799</v>
      </c>
      <c r="H5" s="124">
        <f t="shared" ca="1" si="6"/>
        <v>100.21077795674205</v>
      </c>
      <c r="I5" s="124">
        <f t="shared" ca="1" si="6"/>
        <v>99.004620515506687</v>
      </c>
      <c r="J5" s="124">
        <f t="shared" ca="1" si="6"/>
        <v>99.670244509774619</v>
      </c>
      <c r="K5" s="124">
        <f t="shared" ca="1" si="6"/>
        <v>100.40892291934264</v>
      </c>
      <c r="L5" s="124">
        <f ca="1">INDIRECT(L$1&amp;"!V6")</f>
        <v>99.223750502015108</v>
      </c>
      <c r="M5" s="124">
        <f ca="1">INDIRECT(M$1&amp;"!Q6")</f>
        <v>100.43653004265438</v>
      </c>
      <c r="N5" s="124">
        <f ca="1">INDIRECT(N$1&amp;"!Q6")</f>
        <v>99.993518482237477</v>
      </c>
      <c r="O5" s="124">
        <f ca="1">INDIRECT(O$1&amp;"!V6")</f>
        <v>100.53140716229481</v>
      </c>
      <c r="P5" s="124">
        <f t="shared" ref="P5:U5" ca="1" si="7">INDIRECT(P$1&amp;"!Q6")</f>
        <v>100.54211233689969</v>
      </c>
      <c r="Q5" s="124">
        <f t="shared" ca="1" si="7"/>
        <v>99.761150706103379</v>
      </c>
      <c r="R5" s="124">
        <f t="shared" ca="1" si="7"/>
        <v>100.45151439982531</v>
      </c>
      <c r="S5" s="124">
        <f t="shared" ca="1" si="7"/>
        <v>99.607645078489099</v>
      </c>
      <c r="T5" s="124">
        <f t="shared" ca="1" si="7"/>
        <v>99.751323316617317</v>
      </c>
      <c r="U5" s="124">
        <f t="shared" ca="1" si="7"/>
        <v>99.6994899968672</v>
      </c>
      <c r="V5" s="124">
        <f ca="1">INDIRECT(V$1&amp;"!V6")</f>
        <v>98.952359052418032</v>
      </c>
      <c r="W5" s="124">
        <f t="shared" ref="W5:AC5" ca="1" si="8">INDIRECT(W$1&amp;"!Q6")</f>
        <v>101.27202086612685</v>
      </c>
      <c r="X5" s="124">
        <f t="shared" ca="1" si="8"/>
        <v>99.333213453697496</v>
      </c>
      <c r="Y5" s="124">
        <f t="shared" ca="1" si="8"/>
        <v>100.09509710574787</v>
      </c>
      <c r="Z5" s="124">
        <f t="shared" ca="1" si="8"/>
        <v>100.07856141018219</v>
      </c>
      <c r="AA5" s="124">
        <f t="shared" ca="1" si="8"/>
        <v>100.40515586653342</v>
      </c>
      <c r="AB5" s="124">
        <f t="shared" ca="1" si="8"/>
        <v>99.897210474954377</v>
      </c>
      <c r="AC5" s="124">
        <f t="shared" ca="1" si="8"/>
        <v>99.432095132840175</v>
      </c>
      <c r="AD5" s="124">
        <f ca="1">INDIRECT(AD$1&amp;"!V6")</f>
        <v>98.135425536949228</v>
      </c>
      <c r="AE5" s="124">
        <f ca="1">INDIRECT(AE$1&amp;"!Q6")</f>
        <v>98.63434863434864</v>
      </c>
    </row>
    <row r="6" spans="1:31" s="133" customFormat="1" ht="16.5">
      <c r="A6" s="134">
        <v>6</v>
      </c>
      <c r="B6" s="124">
        <f t="shared" ref="B6:K6" ca="1" si="9">INDIRECT(B$1&amp;"!Q7")</f>
        <v>99.813793946734634</v>
      </c>
      <c r="C6" s="124">
        <f t="shared" ca="1" si="9"/>
        <v>99.675627677249096</v>
      </c>
      <c r="D6" s="124">
        <f t="shared" ca="1" si="9"/>
        <v>99.473432633350782</v>
      </c>
      <c r="E6" s="124">
        <f t="shared" ca="1" si="9"/>
        <v>100.06482746085312</v>
      </c>
      <c r="F6" s="124">
        <f t="shared" ca="1" si="9"/>
        <v>99.816659163666344</v>
      </c>
      <c r="G6" s="124">
        <f t="shared" ca="1" si="9"/>
        <v>100.47316008548066</v>
      </c>
      <c r="H6" s="124">
        <f t="shared" ca="1" si="9"/>
        <v>100.42512138087602</v>
      </c>
      <c r="I6" s="124">
        <f t="shared" ca="1" si="9"/>
        <v>99.087197127330356</v>
      </c>
      <c r="J6" s="124">
        <f t="shared" ca="1" si="9"/>
        <v>99.802524793027771</v>
      </c>
      <c r="K6" s="124">
        <f t="shared" ca="1" si="9"/>
        <v>100.65204730006951</v>
      </c>
      <c r="L6" s="124">
        <f ca="1">INDIRECT(L$1&amp;"!V7")</f>
        <v>99.230734577363805</v>
      </c>
      <c r="M6" s="124">
        <f ca="1">INDIRECT(M$1&amp;"!Q7")</f>
        <v>100.64566289705594</v>
      </c>
      <c r="N6" s="124">
        <f ca="1">INDIRECT(N$1&amp;"!Q7")</f>
        <v>100.28675913854312</v>
      </c>
      <c r="O6" s="124">
        <f ca="1">INDIRECT(O$1&amp;"!V7")</f>
        <v>100.32667209704348</v>
      </c>
      <c r="P6" s="124">
        <f t="shared" ref="P6:U6" ca="1" si="10">INDIRECT(P$1&amp;"!Q7")</f>
        <v>100.52152713779637</v>
      </c>
      <c r="Q6" s="124">
        <f t="shared" ca="1" si="10"/>
        <v>99.982737289313164</v>
      </c>
      <c r="R6" s="124">
        <f t="shared" ca="1" si="10"/>
        <v>100.2331853316126</v>
      </c>
      <c r="S6" s="124">
        <f t="shared" ca="1" si="10"/>
        <v>99.440340994420055</v>
      </c>
      <c r="T6" s="124">
        <f t="shared" ca="1" si="10"/>
        <v>99.726692289798564</v>
      </c>
      <c r="U6" s="124">
        <f t="shared" ca="1" si="10"/>
        <v>99.771912456519033</v>
      </c>
      <c r="V6" s="124">
        <f ca="1">INDIRECT(V$1&amp;"!V7")</f>
        <v>98.759574970404913</v>
      </c>
      <c r="W6" s="124">
        <f t="shared" ref="W6:AC6" ca="1" si="11">INDIRECT(W$1&amp;"!Q7")</f>
        <v>100.96936526093383</v>
      </c>
      <c r="X6" s="124">
        <f t="shared" ca="1" si="11"/>
        <v>99.30315235480704</v>
      </c>
      <c r="Y6" s="124">
        <f t="shared" ca="1" si="11"/>
        <v>99.861392138055962</v>
      </c>
      <c r="Z6" s="124">
        <f t="shared" ca="1" si="11"/>
        <v>100.03238793922155</v>
      </c>
      <c r="AA6" s="124">
        <f t="shared" ca="1" si="11"/>
        <v>100.46044486410281</v>
      </c>
      <c r="AB6" s="124">
        <f t="shared" ca="1" si="11"/>
        <v>99.362144537231814</v>
      </c>
      <c r="AC6" s="124">
        <f t="shared" ca="1" si="11"/>
        <v>99.421762298154249</v>
      </c>
      <c r="AD6" s="124">
        <f ca="1">INDIRECT(AD$1&amp;"!V7")</f>
        <v>99.340922987860921</v>
      </c>
      <c r="AE6" s="124">
        <f ca="1">INDIRECT(AE$1&amp;"!Q7")</f>
        <v>98.445499302642176</v>
      </c>
    </row>
    <row r="7" spans="1:31" s="133" customFormat="1" ht="16.5">
      <c r="A7" s="134">
        <v>7</v>
      </c>
      <c r="B7" s="124">
        <f t="shared" ref="B7:K7" ca="1" si="12">INDIRECT(B$1&amp;"!Q8")</f>
        <v>99.653617615592211</v>
      </c>
      <c r="C7" s="124">
        <f t="shared" ca="1" si="12"/>
        <v>100.02062863437855</v>
      </c>
      <c r="D7" s="124">
        <f t="shared" ca="1" si="12"/>
        <v>99.332806919740918</v>
      </c>
      <c r="E7" s="124">
        <f t="shared" ca="1" si="12"/>
        <v>99.594403248600656</v>
      </c>
      <c r="F7" s="124">
        <f t="shared" ca="1" si="12"/>
        <v>99.727757103735499</v>
      </c>
      <c r="G7" s="124">
        <f t="shared" ca="1" si="12"/>
        <v>99.997291112375251</v>
      </c>
      <c r="H7" s="124">
        <f t="shared" ca="1" si="12"/>
        <v>100.241771244208</v>
      </c>
      <c r="I7" s="124">
        <f t="shared" ca="1" si="12"/>
        <v>98.963688394425901</v>
      </c>
      <c r="J7" s="124">
        <f t="shared" ca="1" si="12"/>
        <v>99.786877390319418</v>
      </c>
      <c r="K7" s="124">
        <f t="shared" ca="1" si="12"/>
        <v>100.48377835286544</v>
      </c>
      <c r="L7" s="124">
        <f ca="1">INDIRECT(L$1&amp;"!V8")</f>
        <v>98.891740348128536</v>
      </c>
      <c r="M7" s="124">
        <f ca="1">INDIRECT(M$1&amp;"!Q8")</f>
        <v>100.47014545584251</v>
      </c>
      <c r="N7" s="124">
        <f ca="1">INDIRECT(N$1&amp;"!Q8")</f>
        <v>100.49872284773581</v>
      </c>
      <c r="O7" s="124">
        <f ca="1">INDIRECT(O$1&amp;"!V8")</f>
        <v>100.26201736802356</v>
      </c>
      <c r="P7" s="124">
        <f t="shared" ref="P7:U7" ca="1" si="13">INDIRECT(P$1&amp;"!Q8")</f>
        <v>100.39145619298002</v>
      </c>
      <c r="Q7" s="124">
        <f t="shared" ca="1" si="13"/>
        <v>99.860249964573015</v>
      </c>
      <c r="R7" s="124">
        <f t="shared" ca="1" si="13"/>
        <v>100.23383829486478</v>
      </c>
      <c r="S7" s="124">
        <f t="shared" ca="1" si="13"/>
        <v>99.467237232593789</v>
      </c>
      <c r="T7" s="124">
        <f t="shared" ca="1" si="13"/>
        <v>99.70963098799443</v>
      </c>
      <c r="U7" s="124">
        <f t="shared" ca="1" si="13"/>
        <v>99.793484542562595</v>
      </c>
      <c r="V7" s="124">
        <f ca="1">INDIRECT(V$1&amp;"!V8")</f>
        <v>98.820850227452581</v>
      </c>
      <c r="W7" s="124">
        <f t="shared" ref="W7:AC7" ca="1" si="14">INDIRECT(W$1&amp;"!Q8")</f>
        <v>101.00286320349043</v>
      </c>
      <c r="X7" s="124">
        <f t="shared" ca="1" si="14"/>
        <v>99.21965590567261</v>
      </c>
      <c r="Y7" s="124">
        <f t="shared" ca="1" si="14"/>
        <v>99.457421419788389</v>
      </c>
      <c r="Z7" s="124">
        <f t="shared" ca="1" si="14"/>
        <v>100.08812514303128</v>
      </c>
      <c r="AA7" s="124">
        <f t="shared" ca="1" si="14"/>
        <v>100.96622577295162</v>
      </c>
      <c r="AB7" s="124">
        <f t="shared" ca="1" si="14"/>
        <v>100.14809558051124</v>
      </c>
      <c r="AC7" s="124">
        <f t="shared" ca="1" si="14"/>
        <v>100.31523496971981</v>
      </c>
      <c r="AD7" s="124">
        <f ca="1">INDIRECT(AD$1&amp;"!V8")</f>
        <v>99.000973800334137</v>
      </c>
      <c r="AE7" s="124">
        <f ca="1">INDIRECT(AE$1&amp;"!Q8")</f>
        <v>98.818366265425084</v>
      </c>
    </row>
    <row r="8" spans="1:31" s="133" customFormat="1" ht="16.5">
      <c r="A8" s="134">
        <v>8</v>
      </c>
      <c r="B8" s="124">
        <f t="shared" ref="B8:K8" ca="1" si="15">INDIRECT(B$1&amp;"!Q9")</f>
        <v>99.507339864445086</v>
      </c>
      <c r="C8" s="124">
        <f t="shared" ca="1" si="15"/>
        <v>99.504904281935623</v>
      </c>
      <c r="D8" s="124">
        <f t="shared" ca="1" si="15"/>
        <v>99.326082433777287</v>
      </c>
      <c r="E8" s="124">
        <f t="shared" ca="1" si="15"/>
        <v>99.717929273277591</v>
      </c>
      <c r="F8" s="124">
        <f t="shared" ca="1" si="15"/>
        <v>99.73392902708305</v>
      </c>
      <c r="G8" s="124">
        <f t="shared" ca="1" si="15"/>
        <v>99.742726849460055</v>
      </c>
      <c r="H8" s="124">
        <f t="shared" ca="1" si="15"/>
        <v>99.7777780197205</v>
      </c>
      <c r="I8" s="124">
        <f t="shared" ca="1" si="15"/>
        <v>98.974559024749581</v>
      </c>
      <c r="J8" s="124">
        <f t="shared" ca="1" si="15"/>
        <v>99.407694084689552</v>
      </c>
      <c r="K8" s="124">
        <f t="shared" ca="1" si="15"/>
        <v>100.24714603663031</v>
      </c>
      <c r="L8" s="124">
        <f ca="1">INDIRECT(L$1&amp;"!V9")</f>
        <v>99.12304812876674</v>
      </c>
      <c r="M8" s="124">
        <f ca="1">INDIRECT(M$1&amp;"!Q9")</f>
        <v>100.53776694362514</v>
      </c>
      <c r="N8" s="124">
        <f ca="1">INDIRECT(N$1&amp;"!Q9")</f>
        <v>100.34664994860705</v>
      </c>
      <c r="O8" s="124">
        <f ca="1">INDIRECT(O$1&amp;"!V9")</f>
        <v>100.57345443137694</v>
      </c>
      <c r="P8" s="124">
        <f t="shared" ref="P8:U8" ca="1" si="16">INDIRECT(P$1&amp;"!Q9")</f>
        <v>100.2529744599199</v>
      </c>
      <c r="Q8" s="124">
        <f t="shared" ca="1" si="16"/>
        <v>99.755685648509257</v>
      </c>
      <c r="R8" s="124">
        <f t="shared" ca="1" si="16"/>
        <v>100.26919211966856</v>
      </c>
      <c r="S8" s="124">
        <f t="shared" ca="1" si="16"/>
        <v>99.701327828355076</v>
      </c>
      <c r="T8" s="124">
        <f t="shared" ca="1" si="16"/>
        <v>99.734075723258954</v>
      </c>
      <c r="U8" s="124">
        <f t="shared" ca="1" si="16"/>
        <v>99.725749134713311</v>
      </c>
      <c r="V8" s="124">
        <f ca="1">INDIRECT(V$1&amp;"!V9")</f>
        <v>98.911495957450796</v>
      </c>
      <c r="W8" s="124">
        <f t="shared" ref="W8:AC8" ca="1" si="17">INDIRECT(W$1&amp;"!Q9")</f>
        <v>101.17439319169748</v>
      </c>
      <c r="X8" s="124">
        <f t="shared" ca="1" si="17"/>
        <v>99.127635662557353</v>
      </c>
      <c r="Y8" s="124">
        <f t="shared" ca="1" si="17"/>
        <v>99.514192644108462</v>
      </c>
      <c r="Z8" s="124">
        <f t="shared" ca="1" si="17"/>
        <v>100.43628957366408</v>
      </c>
      <c r="AA8" s="124">
        <f t="shared" ca="1" si="17"/>
        <v>100.42632758448224</v>
      </c>
      <c r="AB8" s="124">
        <f t="shared" ca="1" si="17"/>
        <v>98.719143895129818</v>
      </c>
      <c r="AC8" s="124">
        <f t="shared" ca="1" si="17"/>
        <v>100.07164207036242</v>
      </c>
      <c r="AD8" s="124">
        <f ca="1">INDIRECT(AD$1&amp;"!V9")</f>
        <v>98.645212175594793</v>
      </c>
      <c r="AE8" s="124">
        <f ca="1">INDIRECT(AE$1&amp;"!Q9")</f>
        <v>98.229788229788255</v>
      </c>
    </row>
    <row r="9" spans="1:31" s="133" customFormat="1" ht="16.5">
      <c r="A9" s="134">
        <v>9</v>
      </c>
      <c r="B9" s="124">
        <f t="shared" ref="B9:K9" ca="1" si="18">INDIRECT(B$1&amp;"!Q10")</f>
        <v>99.248605839058214</v>
      </c>
      <c r="C9" s="124">
        <f t="shared" ca="1" si="18"/>
        <v>99.593324798543122</v>
      </c>
      <c r="D9" s="124">
        <f t="shared" ca="1" si="18"/>
        <v>99.098273268355214</v>
      </c>
      <c r="E9" s="124">
        <f t="shared" ca="1" si="18"/>
        <v>99.797244469314805</v>
      </c>
      <c r="F9" s="124">
        <f t="shared" ca="1" si="18"/>
        <v>100.05993347387347</v>
      </c>
      <c r="G9" s="124">
        <f t="shared" ca="1" si="18"/>
        <v>99.415377797392679</v>
      </c>
      <c r="H9" s="124">
        <f t="shared" ca="1" si="18"/>
        <v>99.87538028173519</v>
      </c>
      <c r="I9" s="124">
        <f t="shared" ca="1" si="18"/>
        <v>98.859086280666148</v>
      </c>
      <c r="J9" s="124">
        <f t="shared" ca="1" si="18"/>
        <v>99.387963430426268</v>
      </c>
      <c r="K9" s="124">
        <f t="shared" ca="1" si="18"/>
        <v>100.59193150025827</v>
      </c>
      <c r="L9" s="124">
        <f ca="1">INDIRECT(L$1&amp;"!V10")</f>
        <v>99.71739441304446</v>
      </c>
      <c r="M9" s="124">
        <f ca="1">INDIRECT(M$1&amp;"!Q10")</f>
        <v>100.11711266179258</v>
      </c>
      <c r="N9" s="124">
        <f ca="1">INDIRECT(N$1&amp;"!Q10")</f>
        <v>100.65193729835435</v>
      </c>
      <c r="O9" s="124">
        <f ca="1">INDIRECT(O$1&amp;"!V10")</f>
        <v>100.18212128684596</v>
      </c>
      <c r="P9" s="124">
        <f t="shared" ref="P9:U9" ca="1" si="19">INDIRECT(P$1&amp;"!Q10")</f>
        <v>100.20436166250586</v>
      </c>
      <c r="Q9" s="124">
        <f t="shared" ca="1" si="19"/>
        <v>99.739621622145648</v>
      </c>
      <c r="R9" s="124">
        <f t="shared" ca="1" si="19"/>
        <v>99.968935939849004</v>
      </c>
      <c r="S9" s="124">
        <f t="shared" ca="1" si="19"/>
        <v>99.454351458594616</v>
      </c>
      <c r="T9" s="124">
        <f t="shared" ca="1" si="19"/>
        <v>99.699803311908227</v>
      </c>
      <c r="U9" s="124">
        <f t="shared" ca="1" si="19"/>
        <v>99.610982322906324</v>
      </c>
      <c r="V9" s="124">
        <f ca="1">INDIRECT(V$1&amp;"!V10")</f>
        <v>98.791140060097987</v>
      </c>
      <c r="W9" s="124">
        <f t="shared" ref="W9:AC9" ca="1" si="20">INDIRECT(W$1&amp;"!Q10")</f>
        <v>100.84607461984534</v>
      </c>
      <c r="X9" s="124">
        <f t="shared" ca="1" si="20"/>
        <v>99.065727004152109</v>
      </c>
      <c r="Y9" s="124">
        <f t="shared" ca="1" si="20"/>
        <v>100.14344860781847</v>
      </c>
      <c r="Z9" s="124">
        <f t="shared" ca="1" si="20"/>
        <v>99.933984347646742</v>
      </c>
      <c r="AA9" s="124">
        <f t="shared" ca="1" si="20"/>
        <v>100.99891118132224</v>
      </c>
      <c r="AB9" s="124">
        <f t="shared" ca="1" si="20"/>
        <v>99.291094424577025</v>
      </c>
      <c r="AC9" s="124">
        <f t="shared" ca="1" si="20"/>
        <v>100.06516650454573</v>
      </c>
      <c r="AD9" s="124">
        <f ca="1">INDIRECT(AD$1&amp;"!V10")</f>
        <v>98.622822596573641</v>
      </c>
      <c r="AE9" s="124">
        <f ca="1">INDIRECT(AE$1&amp;"!Q10")</f>
        <v>97.728174859753807</v>
      </c>
    </row>
    <row r="10" spans="1:31" s="133" customFormat="1" ht="16.5">
      <c r="A10" s="134">
        <v>10</v>
      </c>
      <c r="B10" s="124">
        <f t="shared" ref="B10:K10" ca="1" si="21">INDIRECT(B$1&amp;"!Q11")</f>
        <v>99.178820751008374</v>
      </c>
      <c r="C10" s="124">
        <f t="shared" ca="1" si="21"/>
        <v>99.313062233004416</v>
      </c>
      <c r="D10" s="124">
        <f t="shared" ca="1" si="21"/>
        <v>99.454526739057485</v>
      </c>
      <c r="E10" s="124">
        <f t="shared" ca="1" si="21"/>
        <v>99.768449706492035</v>
      </c>
      <c r="F10" s="124">
        <f t="shared" ca="1" si="21"/>
        <v>99.727292772689253</v>
      </c>
      <c r="G10" s="124">
        <f t="shared" ca="1" si="21"/>
        <v>99.647718891615938</v>
      </c>
      <c r="H10" s="124">
        <f t="shared" ca="1" si="21"/>
        <v>99.96538195212041</v>
      </c>
      <c r="I10" s="124">
        <f t="shared" ca="1" si="21"/>
        <v>98.560571892556766</v>
      </c>
      <c r="J10" s="124">
        <f t="shared" ca="1" si="21"/>
        <v>99.597286418714674</v>
      </c>
      <c r="K10" s="124">
        <f t="shared" ca="1" si="21"/>
        <v>100.51536864369464</v>
      </c>
      <c r="L10" s="124">
        <f ca="1">INDIRECT(L$1&amp;"!V11")</f>
        <v>99.673832871754215</v>
      </c>
      <c r="M10" s="124">
        <f ca="1">INDIRECT(M$1&amp;"!Q11")</f>
        <v>99.714665817480736</v>
      </c>
      <c r="N10" s="124">
        <f ca="1">INDIRECT(N$1&amp;"!Q11")</f>
        <v>100.35872084747184</v>
      </c>
      <c r="O10" s="124">
        <f ca="1">INDIRECT(O$1&amp;"!V11")</f>
        <v>99.991792994804612</v>
      </c>
      <c r="P10" s="124">
        <f t="shared" ref="P10:U10" ca="1" si="22">INDIRECT(P$1&amp;"!Q11")</f>
        <v>100.34579294598078</v>
      </c>
      <c r="Q10" s="124">
        <f t="shared" ca="1" si="22"/>
        <v>99.918341202441397</v>
      </c>
      <c r="R10" s="124">
        <f t="shared" ca="1" si="22"/>
        <v>99.922196144059171</v>
      </c>
      <c r="S10" s="124">
        <f t="shared" ca="1" si="22"/>
        <v>99.601725797713414</v>
      </c>
      <c r="T10" s="124">
        <f t="shared" ca="1" si="22"/>
        <v>99.706326206663576</v>
      </c>
      <c r="U10" s="124">
        <f t="shared" ca="1" si="22"/>
        <v>99.72154113866327</v>
      </c>
      <c r="V10" s="124">
        <f ca="1">INDIRECT(V$1&amp;"!V11")</f>
        <v>98.903273579110447</v>
      </c>
      <c r="W10" s="124">
        <f t="shared" ref="W10:AC10" ca="1" si="23">INDIRECT(W$1&amp;"!Q11")</f>
        <v>101.30110526237097</v>
      </c>
      <c r="X10" s="124">
        <f t="shared" ca="1" si="23"/>
        <v>99.665532741366178</v>
      </c>
      <c r="Y10" s="124">
        <f t="shared" ca="1" si="23"/>
        <v>99.72810218274779</v>
      </c>
      <c r="Z10" s="124">
        <f t="shared" ca="1" si="23"/>
        <v>100.09604221008787</v>
      </c>
      <c r="AA10" s="124">
        <f t="shared" ca="1" si="23"/>
        <v>100.98749977091697</v>
      </c>
      <c r="AB10" s="124">
        <f t="shared" ca="1" si="23"/>
        <v>99.852234425398137</v>
      </c>
      <c r="AC10" s="124">
        <f t="shared" ca="1" si="23"/>
        <v>100.61147107425867</v>
      </c>
      <c r="AD10" s="124">
        <f ca="1">INDIRECT(AD$1&amp;"!V11")</f>
        <v>99.950654421190805</v>
      </c>
      <c r="AE10" s="124">
        <f ca="1">INDIRECT(AE$1&amp;"!Q11")</f>
        <v>98.669890298461738</v>
      </c>
    </row>
    <row r="11" spans="1:31" s="133" customFormat="1" ht="16.5">
      <c r="A11" s="136" t="s">
        <v>156</v>
      </c>
      <c r="B11" s="124">
        <f t="shared" ref="B11:K11" ca="1" si="24">INDIRECT(B$1&amp;"!Q12")</f>
        <v>99.406693423901444</v>
      </c>
      <c r="C11" s="124">
        <f t="shared" ca="1" si="24"/>
        <v>99.592436892312534</v>
      </c>
      <c r="D11" s="124">
        <f t="shared" ca="1" si="24"/>
        <v>99.372863602971037</v>
      </c>
      <c r="E11" s="124">
        <f t="shared" ca="1" si="24"/>
        <v>100.12359814445276</v>
      </c>
      <c r="F11" s="124">
        <f t="shared" ca="1" si="24"/>
        <v>99.753743944272642</v>
      </c>
      <c r="G11" s="124">
        <f t="shared" ca="1" si="24"/>
        <v>100.21998130474945</v>
      </c>
      <c r="H11" s="124">
        <f t="shared" ca="1" si="24"/>
        <v>100.30947913477071</v>
      </c>
      <c r="I11" s="124">
        <f t="shared" ca="1" si="24"/>
        <v>98.689538632436481</v>
      </c>
      <c r="J11" s="124">
        <f t="shared" ca="1" si="24"/>
        <v>99.911416796447128</v>
      </c>
      <c r="K11" s="124">
        <f t="shared" ca="1" si="24"/>
        <v>100.94393600350845</v>
      </c>
      <c r="L11" s="124">
        <f ca="1">INDIRECT(L$1&amp;"!V12")</f>
        <v>99.529468877124785</v>
      </c>
      <c r="M11" s="124">
        <f ca="1">INDIRECT(M$1&amp;"!Q12")</f>
        <v>99.928401262292113</v>
      </c>
      <c r="N11" s="124">
        <f ca="1">INDIRECT(N$1&amp;"!Q12")</f>
        <v>100.34813200296372</v>
      </c>
      <c r="O11" s="124">
        <f ca="1">INDIRECT(O$1&amp;"!V12")</f>
        <v>100.14241515646719</v>
      </c>
      <c r="P11" s="124">
        <f t="shared" ref="P11:U11" ca="1" si="25">INDIRECT(P$1&amp;"!Q12")</f>
        <v>100.33474413805664</v>
      </c>
      <c r="Q11" s="124">
        <f t="shared" ca="1" si="25"/>
        <v>99.690282829293508</v>
      </c>
      <c r="R11" s="124">
        <f t="shared" ca="1" si="25"/>
        <v>99.851619475482963</v>
      </c>
      <c r="S11" s="124">
        <f t="shared" ca="1" si="25"/>
        <v>99.742294663440248</v>
      </c>
      <c r="T11" s="124">
        <f t="shared" ca="1" si="25"/>
        <v>99.708660122831517</v>
      </c>
      <c r="U11" s="124">
        <f t="shared" ca="1" si="25"/>
        <v>99.799657099593674</v>
      </c>
      <c r="V11" s="124">
        <f ca="1">INDIRECT(V$1&amp;"!V12")</f>
        <v>98.841353380415015</v>
      </c>
      <c r="W11" s="124">
        <f t="shared" ref="W11:AC11" ca="1" si="26">INDIRECT(W$1&amp;"!Q12")</f>
        <v>101.51935310172702</v>
      </c>
      <c r="X11" s="124">
        <f t="shared" ca="1" si="26"/>
        <v>99.618745660344416</v>
      </c>
      <c r="Y11" s="124">
        <f t="shared" ca="1" si="26"/>
        <v>99.804369413554525</v>
      </c>
      <c r="Z11" s="124">
        <f t="shared" ca="1" si="26"/>
        <v>100.37375117331757</v>
      </c>
      <c r="AA11" s="124">
        <f t="shared" ca="1" si="26"/>
        <v>101.62168930360301</v>
      </c>
      <c r="AB11" s="124">
        <f t="shared" ca="1" si="26"/>
        <v>100.00642576501653</v>
      </c>
      <c r="AC11" s="124">
        <f t="shared" ca="1" si="26"/>
        <v>100.21141434677602</v>
      </c>
      <c r="AD11" s="124">
        <f ca="1">INDIRECT(AD$1&amp;"!V12")</f>
        <v>100.6520939076255</v>
      </c>
      <c r="AE11" s="124">
        <f ca="1">INDIRECT(AE$1&amp;"!Q12")</f>
        <v>98.324324324324337</v>
      </c>
    </row>
    <row r="12" spans="1:31" s="133" customFormat="1" ht="16.5">
      <c r="A12" s="134">
        <v>12</v>
      </c>
      <c r="B12" s="124">
        <f t="shared" ref="B12:K12" ca="1" si="27">INDIRECT(B$1&amp;"!Q13")</f>
        <v>99.452240352244132</v>
      </c>
      <c r="C12" s="124">
        <f t="shared" ca="1" si="27"/>
        <v>99.429906390065497</v>
      </c>
      <c r="D12" s="124">
        <f t="shared" ca="1" si="27"/>
        <v>99.705088594912439</v>
      </c>
      <c r="E12" s="124">
        <f t="shared" ca="1" si="27"/>
        <v>99.879650923646622</v>
      </c>
      <c r="F12" s="124">
        <f t="shared" ca="1" si="27"/>
        <v>100.2177656506811</v>
      </c>
      <c r="G12" s="124">
        <f t="shared" ca="1" si="27"/>
        <v>100.58651455169003</v>
      </c>
      <c r="H12" s="124">
        <f t="shared" ca="1" si="27"/>
        <v>100.32495642787909</v>
      </c>
      <c r="I12" s="124">
        <f t="shared" ca="1" si="27"/>
        <v>98.735116978741758</v>
      </c>
      <c r="J12" s="124">
        <f t="shared" ca="1" si="27"/>
        <v>99.94049551019711</v>
      </c>
      <c r="K12" s="124">
        <f t="shared" ca="1" si="27"/>
        <v>100.41975497501221</v>
      </c>
      <c r="L12" s="124">
        <f ca="1">INDIRECT(L$1&amp;"!V13")</f>
        <v>99.789649613964997</v>
      </c>
      <c r="M12" s="124">
        <f ca="1">INDIRECT(M$1&amp;"!Q13")</f>
        <v>100.59386629096363</v>
      </c>
      <c r="N12" s="124">
        <f ca="1">INDIRECT(N$1&amp;"!Q13")</f>
        <v>100.33323671502718</v>
      </c>
      <c r="O12" s="124">
        <f ca="1">INDIRECT(O$1&amp;"!V13")</f>
        <v>100.05511279613251</v>
      </c>
      <c r="P12" s="124">
        <f t="shared" ref="P12:U12" ca="1" si="28">INDIRECT(P$1&amp;"!Q13")</f>
        <v>100.18784269331347</v>
      </c>
      <c r="Q12" s="124">
        <f t="shared" ca="1" si="28"/>
        <v>99.858203233378077</v>
      </c>
      <c r="R12" s="124">
        <f t="shared" ca="1" si="28"/>
        <v>100.11074751427238</v>
      </c>
      <c r="S12" s="124">
        <f t="shared" ca="1" si="28"/>
        <v>99.586403280627025</v>
      </c>
      <c r="T12" s="124">
        <f t="shared" ca="1" si="28"/>
        <v>99.73170490557473</v>
      </c>
      <c r="U12" s="124">
        <f t="shared" ca="1" si="28"/>
        <v>99.818669324442652</v>
      </c>
      <c r="V12" s="124">
        <f ca="1">INDIRECT(V$1&amp;"!V13")</f>
        <v>98.801407814424593</v>
      </c>
      <c r="W12" s="124">
        <f t="shared" ref="W12:AC12" ca="1" si="29">INDIRECT(W$1&amp;"!Q13")</f>
        <v>101.31480563466255</v>
      </c>
      <c r="X12" s="124">
        <f t="shared" ca="1" si="29"/>
        <v>99.842473880464524</v>
      </c>
      <c r="Y12" s="124">
        <f t="shared" ca="1" si="29"/>
        <v>99.677689792919551</v>
      </c>
      <c r="Z12" s="124">
        <f t="shared" ca="1" si="29"/>
        <v>100.20675253736641</v>
      </c>
      <c r="AA12" s="124">
        <f t="shared" ca="1" si="29"/>
        <v>101.49600650798152</v>
      </c>
      <c r="AB12" s="124">
        <f t="shared" ca="1" si="29"/>
        <v>100.13310993218261</v>
      </c>
      <c r="AC12" s="124">
        <f t="shared" ca="1" si="29"/>
        <v>99.352977598493638</v>
      </c>
      <c r="AD12" s="124">
        <f ca="1">INDIRECT(AD$1&amp;"!V13")</f>
        <v>100.94645741433494</v>
      </c>
      <c r="AE12" s="124">
        <f ca="1">INDIRECT(AE$1&amp;"!Q13")</f>
        <v>97.918306061163221</v>
      </c>
    </row>
    <row r="13" spans="1:31" s="133" customFormat="1" ht="16.5">
      <c r="A13" s="135">
        <v>17.010000000000002</v>
      </c>
      <c r="B13" s="124">
        <f t="shared" ref="B13:K13" ca="1" si="30">INDIRECT(B$1&amp;"!Q14")</f>
        <v>99.232303372558647</v>
      </c>
      <c r="C13" s="124">
        <f t="shared" ca="1" si="30"/>
        <v>99.325501772670052</v>
      </c>
      <c r="D13" s="124">
        <f t="shared" ca="1" si="30"/>
        <v>99.160021805682049</v>
      </c>
      <c r="E13" s="124">
        <f t="shared" ca="1" si="30"/>
        <v>100.14647286808447</v>
      </c>
      <c r="F13" s="124">
        <f t="shared" ca="1" si="30"/>
        <v>100.02918342573621</v>
      </c>
      <c r="G13" s="124">
        <f t="shared" ca="1" si="30"/>
        <v>100.29846778609055</v>
      </c>
      <c r="H13" s="124">
        <f t="shared" ca="1" si="30"/>
        <v>100.36713775946684</v>
      </c>
      <c r="I13" s="124">
        <f t="shared" ca="1" si="30"/>
        <v>98.522734287945141</v>
      </c>
      <c r="J13" s="124">
        <f t="shared" ca="1" si="30"/>
        <v>99.651022873981972</v>
      </c>
      <c r="K13" s="124">
        <f t="shared" ca="1" si="30"/>
        <v>100.5708619362903</v>
      </c>
      <c r="L13" s="124">
        <f ca="1">INDIRECT(L$1&amp;"!V14")</f>
        <v>99.556435502090665</v>
      </c>
      <c r="M13" s="124">
        <f ca="1">INDIRECT(M$1&amp;"!Q14")</f>
        <v>100.23575680780388</v>
      </c>
      <c r="N13" s="124">
        <f ca="1">INDIRECT(N$1&amp;"!Q14")</f>
        <v>100.3784837808616</v>
      </c>
      <c r="O13" s="124">
        <f ca="1">INDIRECT(O$1&amp;"!V14")</f>
        <v>100.01004529946928</v>
      </c>
      <c r="P13" s="124">
        <f t="shared" ref="P13:U13" ca="1" si="31">INDIRECT(P$1&amp;"!Q14")</f>
        <v>100.1797351485324</v>
      </c>
      <c r="Q13" s="124">
        <f t="shared" ca="1" si="31"/>
        <v>99.897836847274917</v>
      </c>
      <c r="R13" s="124">
        <f t="shared" ca="1" si="31"/>
        <v>99.79926002718733</v>
      </c>
      <c r="S13" s="124">
        <f t="shared" ca="1" si="31"/>
        <v>99.63658288246701</v>
      </c>
      <c r="T13" s="124">
        <f t="shared" ca="1" si="31"/>
        <v>99.741420750086746</v>
      </c>
      <c r="U13" s="124">
        <f t="shared" ca="1" si="31"/>
        <v>99.794846176320135</v>
      </c>
      <c r="V13" s="124">
        <f ca="1">INDIRECT(V$1&amp;"!V14")</f>
        <v>98.798886353452659</v>
      </c>
      <c r="W13" s="124">
        <f t="shared" ref="W13:AC13" ca="1" si="32">INDIRECT(W$1&amp;"!Q14")</f>
        <v>101.30348439496495</v>
      </c>
      <c r="X13" s="124">
        <f t="shared" ca="1" si="32"/>
        <v>99.805960534634323</v>
      </c>
      <c r="Y13" s="124">
        <f t="shared" ca="1" si="32"/>
        <v>99.83765623462935</v>
      </c>
      <c r="Z13" s="124">
        <f t="shared" ca="1" si="32"/>
        <v>101.31221650749166</v>
      </c>
      <c r="AA13" s="124">
        <f t="shared" ca="1" si="32"/>
        <v>100.26240768087109</v>
      </c>
      <c r="AB13" s="124">
        <f t="shared" ca="1" si="32"/>
        <v>99.155234387521247</v>
      </c>
      <c r="AC13" s="124">
        <f t="shared" ca="1" si="32"/>
        <v>98.583201283601298</v>
      </c>
      <c r="AD13" s="124">
        <f ca="1">INDIRECT(AD$1&amp;"!V14")</f>
        <v>100.55724907570772</v>
      </c>
      <c r="AE13" s="124">
        <f ca="1">INDIRECT(AE$1&amp;"!Q14")</f>
        <v>97.754538572185652</v>
      </c>
    </row>
    <row r="14" spans="1:31" s="133" customFormat="1" ht="16.5">
      <c r="A14" s="135">
        <v>2</v>
      </c>
      <c r="B14" s="124">
        <f t="shared" ref="B14:K14" ca="1" si="33">INDIRECT(B$1&amp;"!Q15")</f>
        <v>99.363826872492382</v>
      </c>
      <c r="C14" s="124">
        <f t="shared" ca="1" si="33"/>
        <v>99.418292206450403</v>
      </c>
      <c r="D14" s="124">
        <f t="shared" ca="1" si="33"/>
        <v>99.401865799981167</v>
      </c>
      <c r="E14" s="124">
        <f t="shared" ca="1" si="33"/>
        <v>99.903845096958037</v>
      </c>
      <c r="F14" s="124">
        <f t="shared" ca="1" si="33"/>
        <v>99.825694213699251</v>
      </c>
      <c r="G14" s="124">
        <f t="shared" ca="1" si="33"/>
        <v>100.38446553988098</v>
      </c>
      <c r="H14" s="124">
        <f t="shared" ca="1" si="33"/>
        <v>100.40302491633493</v>
      </c>
      <c r="I14" s="124">
        <f t="shared" ca="1" si="33"/>
        <v>98.666571914047196</v>
      </c>
      <c r="J14" s="124">
        <f t="shared" ca="1" si="33"/>
        <v>99.718002932783762</v>
      </c>
      <c r="K14" s="124">
        <f t="shared" ca="1" si="33"/>
        <v>100.45642503002104</v>
      </c>
      <c r="L14" s="124">
        <f ca="1">INDIRECT(L$1&amp;"!V15")</f>
        <v>99.059988993289977</v>
      </c>
      <c r="M14" s="124">
        <f ca="1">INDIRECT(M$1&amp;"!Q15")</f>
        <v>100.48677412072789</v>
      </c>
      <c r="N14" s="124">
        <f ca="1">INDIRECT(N$1&amp;"!Q15")</f>
        <v>100.45244040844679</v>
      </c>
      <c r="O14" s="124">
        <f ca="1">INDIRECT(O$1&amp;"!V15")</f>
        <v>99.979764361276992</v>
      </c>
      <c r="P14" s="124">
        <f t="shared" ref="P14:U14" ca="1" si="34">INDIRECT(P$1&amp;"!Q15")</f>
        <v>100.24018887389823</v>
      </c>
      <c r="Q14" s="124">
        <f t="shared" ca="1" si="34"/>
        <v>100.10794935980734</v>
      </c>
      <c r="R14" s="124">
        <f t="shared" ca="1" si="34"/>
        <v>100.03970478979079</v>
      </c>
      <c r="S14" s="124">
        <f t="shared" ca="1" si="34"/>
        <v>99.841402214758901</v>
      </c>
      <c r="T14" s="124">
        <f t="shared" ca="1" si="34"/>
        <v>99.633801708397215</v>
      </c>
      <c r="U14" s="124">
        <f t="shared" ca="1" si="34"/>
        <v>99.688242242126734</v>
      </c>
      <c r="V14" s="124">
        <f ca="1">INDIRECT(V$1&amp;"!V15")</f>
        <v>98.650264653325195</v>
      </c>
      <c r="W14" s="124">
        <f t="shared" ref="W14:AC14" ca="1" si="35">INDIRECT(W$1&amp;"!Q15")</f>
        <v>101.27325331548242</v>
      </c>
      <c r="X14" s="124">
        <f t="shared" ca="1" si="35"/>
        <v>99.972773040591889</v>
      </c>
      <c r="Y14" s="124">
        <f t="shared" ca="1" si="35"/>
        <v>99.72789761825851</v>
      </c>
      <c r="Z14" s="124">
        <f t="shared" ca="1" si="35"/>
        <v>101.52519662366277</v>
      </c>
      <c r="AA14" s="124">
        <f t="shared" ca="1" si="35"/>
        <v>100.57908903468697</v>
      </c>
      <c r="AB14" s="124">
        <f t="shared" ca="1" si="35"/>
        <v>99.179799046300772</v>
      </c>
      <c r="AC14" s="124">
        <f t="shared" ca="1" si="35"/>
        <v>98.744627878804849</v>
      </c>
      <c r="AD14" s="124">
        <f ca="1">INDIRECT(AD$1&amp;"!V15")</f>
        <v>99.787135531383328</v>
      </c>
      <c r="AE14" s="124">
        <f ca="1">INDIRECT(AE$1&amp;"!Q15")</f>
        <v>99.303136218925701</v>
      </c>
    </row>
    <row r="15" spans="1:31" s="133" customFormat="1" ht="16.5">
      <c r="A15" s="134">
        <v>3</v>
      </c>
      <c r="B15" s="124">
        <f t="shared" ref="B15:K15" ca="1" si="36">INDIRECT(B$1&amp;"!Q16")</f>
        <v>99.267960188493149</v>
      </c>
      <c r="C15" s="124">
        <f t="shared" ca="1" si="36"/>
        <v>99.478193145101812</v>
      </c>
      <c r="D15" s="124">
        <f t="shared" ca="1" si="36"/>
        <v>99.713724916215369</v>
      </c>
      <c r="E15" s="124">
        <f t="shared" ca="1" si="36"/>
        <v>100.18669934995121</v>
      </c>
      <c r="F15" s="124">
        <f t="shared" ca="1" si="36"/>
        <v>100.0909010535626</v>
      </c>
      <c r="G15" s="124">
        <f t="shared" ca="1" si="36"/>
        <v>100.0674334057605</v>
      </c>
      <c r="H15" s="124">
        <f t="shared" ca="1" si="36"/>
        <v>99.801793324210763</v>
      </c>
      <c r="I15" s="124">
        <f t="shared" ca="1" si="36"/>
        <v>98.472242891519031</v>
      </c>
      <c r="J15" s="124">
        <f t="shared" ca="1" si="36"/>
        <v>99.565503998621239</v>
      </c>
      <c r="K15" s="124">
        <f t="shared" ca="1" si="36"/>
        <v>100.69124790930184</v>
      </c>
      <c r="L15" s="124">
        <f ca="1">INDIRECT(L$1&amp;"!V16")</f>
        <v>99.01883653652169</v>
      </c>
      <c r="M15" s="124">
        <f ca="1">INDIRECT(M$1&amp;"!Q16")</f>
        <v>99.991038269141029</v>
      </c>
      <c r="N15" s="124">
        <f ca="1">INDIRECT(N$1&amp;"!Q16")</f>
        <v>100.40990835413936</v>
      </c>
      <c r="O15" s="124">
        <f ca="1">INDIRECT(O$1&amp;"!V16")</f>
        <v>100.07112209835678</v>
      </c>
      <c r="P15" s="124">
        <f t="shared" ref="P15:U15" ca="1" si="37">INDIRECT(P$1&amp;"!Q16")</f>
        <v>100.24527849018719</v>
      </c>
      <c r="Q15" s="124">
        <f t="shared" ca="1" si="37"/>
        <v>99.980873430489595</v>
      </c>
      <c r="R15" s="124">
        <f t="shared" ca="1" si="37"/>
        <v>99.963242199528153</v>
      </c>
      <c r="S15" s="124">
        <f t="shared" ca="1" si="37"/>
        <v>99.491400144423466</v>
      </c>
      <c r="T15" s="124">
        <f t="shared" ca="1" si="37"/>
        <v>99.674578079287741</v>
      </c>
      <c r="U15" s="124">
        <f t="shared" ca="1" si="37"/>
        <v>99.589821002703644</v>
      </c>
      <c r="V15" s="124">
        <f ca="1">INDIRECT(V$1&amp;"!V16")</f>
        <v>98.875427979160179</v>
      </c>
      <c r="W15" s="124">
        <f t="shared" ref="W15:AC15" ca="1" si="38">INDIRECT(W$1&amp;"!Q16")</f>
        <v>100.95445778389738</v>
      </c>
      <c r="X15" s="124">
        <f t="shared" ca="1" si="38"/>
        <v>99.786111226359552</v>
      </c>
      <c r="Y15" s="124">
        <f t="shared" ca="1" si="38"/>
        <v>99.467130406002951</v>
      </c>
      <c r="Z15" s="124">
        <f t="shared" ca="1" si="38"/>
        <v>101.39480653534152</v>
      </c>
      <c r="AA15" s="124">
        <f t="shared" ca="1" si="38"/>
        <v>101.07154137834922</v>
      </c>
      <c r="AB15" s="124">
        <f t="shared" ca="1" si="38"/>
        <v>99.023280136604072</v>
      </c>
      <c r="AC15" s="124">
        <f t="shared" ca="1" si="38"/>
        <v>98.394126631074272</v>
      </c>
      <c r="AD15" s="124">
        <f ca="1">INDIRECT(AD$1&amp;"!V16")</f>
        <v>99.905796300332142</v>
      </c>
      <c r="AE15" s="124">
        <f ca="1">INDIRECT(AE$1&amp;"!Q16")</f>
        <v>99.083778583778596</v>
      </c>
    </row>
    <row r="16" spans="1:31" s="133" customFormat="1" ht="16.5">
      <c r="A16" s="135">
        <v>4</v>
      </c>
      <c r="B16" s="124">
        <f t="shared" ref="B16:K16" ca="1" si="39">INDIRECT(B$1&amp;"!Q17")</f>
        <v>99.157267808155524</v>
      </c>
      <c r="C16" s="124">
        <f t="shared" ca="1" si="39"/>
        <v>99.275470537147839</v>
      </c>
      <c r="D16" s="124">
        <f t="shared" ca="1" si="39"/>
        <v>99.439392724553983</v>
      </c>
      <c r="E16" s="124">
        <f t="shared" ca="1" si="39"/>
        <v>99.681068553419976</v>
      </c>
      <c r="F16" s="124">
        <f t="shared" ca="1" si="39"/>
        <v>99.812738179182119</v>
      </c>
      <c r="G16" s="124">
        <f t="shared" ca="1" si="39"/>
        <v>99.996380368838928</v>
      </c>
      <c r="H16" s="124">
        <f t="shared" ca="1" si="39"/>
        <v>99.309197792601637</v>
      </c>
      <c r="I16" s="124">
        <f t="shared" ca="1" si="39"/>
        <v>98.107926822912944</v>
      </c>
      <c r="J16" s="124">
        <f t="shared" ca="1" si="39"/>
        <v>100.05538377355509</v>
      </c>
      <c r="K16" s="124">
        <f t="shared" ca="1" si="39"/>
        <v>100.61604912027306</v>
      </c>
      <c r="L16" s="124">
        <f ca="1">INDIRECT(L$1&amp;"!V17")</f>
        <v>99.202926693424104</v>
      </c>
      <c r="M16" s="124">
        <f ca="1">INDIRECT(M$1&amp;"!Q17")</f>
        <v>100.59274438516448</v>
      </c>
      <c r="N16" s="124">
        <f ca="1">INDIRECT(N$1&amp;"!Q17")</f>
        <v>100.51028019191162</v>
      </c>
      <c r="O16" s="124">
        <f ca="1">INDIRECT(O$1&amp;"!V17")</f>
        <v>99.93668455183554</v>
      </c>
      <c r="P16" s="124">
        <f t="shared" ref="P16:U16" ca="1" si="40">INDIRECT(P$1&amp;"!Q17")</f>
        <v>100.85537607292798</v>
      </c>
      <c r="Q16" s="124">
        <f t="shared" ca="1" si="40"/>
        <v>100.03510362056221</v>
      </c>
      <c r="R16" s="124">
        <f t="shared" ca="1" si="40"/>
        <v>99.434411743624779</v>
      </c>
      <c r="S16" s="124">
        <f t="shared" ca="1" si="40"/>
        <v>99.432510296307072</v>
      </c>
      <c r="T16" s="124">
        <f t="shared" ca="1" si="40"/>
        <v>99.706292285131028</v>
      </c>
      <c r="U16" s="124">
        <f t="shared" ca="1" si="40"/>
        <v>99.708232646330643</v>
      </c>
      <c r="V16" s="124">
        <f ca="1">INDIRECT(V$1&amp;"!V17")</f>
        <v>98.687736817249444</v>
      </c>
      <c r="W16" s="124">
        <f t="shared" ref="W16:AC16" ca="1" si="41">INDIRECT(W$1&amp;"!Q17")</f>
        <v>101.24878624883343</v>
      </c>
      <c r="X16" s="124">
        <f t="shared" ca="1" si="41"/>
        <v>100.26075292324626</v>
      </c>
      <c r="Y16" s="124">
        <f t="shared" ca="1" si="41"/>
        <v>99.302587531807248</v>
      </c>
      <c r="Z16" s="124">
        <f t="shared" ca="1" si="41"/>
        <v>100.76748679338283</v>
      </c>
      <c r="AA16" s="124">
        <f t="shared" ca="1" si="41"/>
        <v>100.94377053709557</v>
      </c>
      <c r="AB16" s="124">
        <f t="shared" ca="1" si="41"/>
        <v>99.016378915990757</v>
      </c>
      <c r="AC16" s="124">
        <f t="shared" ca="1" si="41"/>
        <v>99.697368469123333</v>
      </c>
      <c r="AD16" s="124">
        <f ca="1">INDIRECT(AD$1&amp;"!V17")</f>
        <v>101.35680868832986</v>
      </c>
      <c r="AE16" s="124">
        <f ca="1">INDIRECT(AE$1&amp;"!Q17")</f>
        <v>98.132072072072091</v>
      </c>
    </row>
    <row r="17" spans="1:31" s="133" customFormat="1" ht="16.5">
      <c r="A17" s="135">
        <v>5</v>
      </c>
      <c r="B17" s="124">
        <f t="shared" ref="B17:K17" ca="1" si="42">INDIRECT(B$1&amp;"!Q18")</f>
        <v>99.098428162651743</v>
      </c>
      <c r="C17" s="124">
        <f t="shared" ca="1" si="42"/>
        <v>99.511955665566646</v>
      </c>
      <c r="D17" s="124">
        <f t="shared" ca="1" si="42"/>
        <v>99.087335552472908</v>
      </c>
      <c r="E17" s="124">
        <f t="shared" ca="1" si="42"/>
        <v>99.806506751050122</v>
      </c>
      <c r="F17" s="124">
        <f t="shared" ca="1" si="42"/>
        <v>99.690171748917408</v>
      </c>
      <c r="G17" s="124">
        <f t="shared" ca="1" si="42"/>
        <v>99.904830624872133</v>
      </c>
      <c r="H17" s="124">
        <f t="shared" ca="1" si="42"/>
        <v>99.465963711799503</v>
      </c>
      <c r="I17" s="124">
        <f t="shared" ca="1" si="42"/>
        <v>97.993184472687986</v>
      </c>
      <c r="J17" s="124">
        <f t="shared" ca="1" si="42"/>
        <v>99.938010616353125</v>
      </c>
      <c r="K17" s="124">
        <f t="shared" ca="1" si="42"/>
        <v>100.9154353327592</v>
      </c>
      <c r="L17" s="124">
        <f ca="1">INDIRECT(L$1&amp;"!V18")</f>
        <v>99.870683535408702</v>
      </c>
      <c r="M17" s="124">
        <f ca="1">INDIRECT(M$1&amp;"!Q18")</f>
        <v>100.44329587355942</v>
      </c>
      <c r="N17" s="124">
        <f ca="1">INDIRECT(N$1&amp;"!Q18")</f>
        <v>100.33803543953552</v>
      </c>
      <c r="O17" s="124">
        <f ca="1">INDIRECT(O$1&amp;"!V18")</f>
        <v>99.825171632092278</v>
      </c>
      <c r="P17" s="124">
        <f t="shared" ref="P17:U17" ca="1" si="43">INDIRECT(P$1&amp;"!Q18")</f>
        <v>101.11669582882902</v>
      </c>
      <c r="Q17" s="124">
        <f t="shared" ca="1" si="43"/>
        <v>100.0794913543773</v>
      </c>
      <c r="R17" s="124">
        <f t="shared" ca="1" si="43"/>
        <v>99.685605820329144</v>
      </c>
      <c r="S17" s="124">
        <f t="shared" ca="1" si="43"/>
        <v>99.7570919759833</v>
      </c>
      <c r="T17" s="124">
        <f t="shared" ca="1" si="43"/>
        <v>99.652163979643532</v>
      </c>
      <c r="U17" s="124">
        <f t="shared" ca="1" si="43"/>
        <v>99.678156548235506</v>
      </c>
      <c r="V17" s="124">
        <f ca="1">INDIRECT(V$1&amp;"!V18")</f>
        <v>98.586226168392656</v>
      </c>
      <c r="W17" s="124">
        <f t="shared" ref="W17:AC17" ca="1" si="44">INDIRECT(W$1&amp;"!Q18")</f>
        <v>101.47400979441083</v>
      </c>
      <c r="X17" s="124">
        <f t="shared" ca="1" si="44"/>
        <v>100.57400897041842</v>
      </c>
      <c r="Y17" s="124">
        <f t="shared" ca="1" si="44"/>
        <v>99.582890922273805</v>
      </c>
      <c r="Z17" s="124">
        <f t="shared" ca="1" si="44"/>
        <v>101.8053646222492</v>
      </c>
      <c r="AA17" s="124">
        <f t="shared" ca="1" si="44"/>
        <v>101.40799574631312</v>
      </c>
      <c r="AB17" s="124">
        <f t="shared" ca="1" si="44"/>
        <v>99.744208116245517</v>
      </c>
      <c r="AC17" s="124">
        <f t="shared" ca="1" si="44"/>
        <v>99.062689550570383</v>
      </c>
      <c r="AD17" s="124">
        <f ca="1">INDIRECT(AD$1&amp;"!V18")</f>
        <v>101.57821475260454</v>
      </c>
      <c r="AE17" s="124">
        <f ca="1">INDIRECT(AE$1&amp;"!Q18")</f>
        <v>98.697477477477477</v>
      </c>
    </row>
    <row r="18" spans="1:31" s="133" customFormat="1" ht="16.5">
      <c r="A18" s="135">
        <v>6</v>
      </c>
      <c r="B18" s="124">
        <f t="shared" ref="B18:K18" ca="1" si="45">INDIRECT(B$1&amp;"!Q19")</f>
        <v>99.515219122199412</v>
      </c>
      <c r="C18" s="124">
        <f t="shared" ca="1" si="45"/>
        <v>99.537931101613722</v>
      </c>
      <c r="D18" s="124">
        <f t="shared" ca="1" si="45"/>
        <v>99.735270871129075</v>
      </c>
      <c r="E18" s="124">
        <f t="shared" ca="1" si="45"/>
        <v>99.746098100844534</v>
      </c>
      <c r="F18" s="124">
        <f t="shared" ca="1" si="45"/>
        <v>99.449864674635634</v>
      </c>
      <c r="G18" s="124">
        <f t="shared" ca="1" si="45"/>
        <v>99.775848223385978</v>
      </c>
      <c r="H18" s="124">
        <f t="shared" ca="1" si="45"/>
        <v>100.39774664724868</v>
      </c>
      <c r="I18" s="124">
        <f t="shared" ca="1" si="45"/>
        <v>98.364709128868583</v>
      </c>
      <c r="J18" s="124">
        <f t="shared" ca="1" si="45"/>
        <v>100.22709789982815</v>
      </c>
      <c r="K18" s="124">
        <f t="shared" ca="1" si="45"/>
        <v>101.05854600413222</v>
      </c>
      <c r="L18" s="124">
        <f ca="1">INDIRECT(L$1&amp;"!V19")</f>
        <v>99.60826082945286</v>
      </c>
      <c r="M18" s="124">
        <f ca="1">INDIRECT(M$1&amp;"!Q19")</f>
        <v>101.12826806310919</v>
      </c>
      <c r="N18" s="124">
        <f ca="1">INDIRECT(N$1&amp;"!Q19")</f>
        <v>100.53106039213313</v>
      </c>
      <c r="O18" s="124">
        <f ca="1">INDIRECT(O$1&amp;"!V19")</f>
        <v>99.517191444395991</v>
      </c>
      <c r="P18" s="124">
        <f t="shared" ref="P18:U18" ca="1" si="46">INDIRECT(P$1&amp;"!Q19")</f>
        <v>101.11914212753727</v>
      </c>
      <c r="Q18" s="124">
        <f t="shared" ca="1" si="46"/>
        <v>100.59521945663012</v>
      </c>
      <c r="R18" s="124">
        <f t="shared" ca="1" si="46"/>
        <v>99.575738991315816</v>
      </c>
      <c r="S18" s="124">
        <f t="shared" ca="1" si="46"/>
        <v>99.575483574924689</v>
      </c>
      <c r="T18" s="124">
        <f t="shared" ca="1" si="46"/>
        <v>99.740202913358758</v>
      </c>
      <c r="U18" s="124">
        <f t="shared" ca="1" si="46"/>
        <v>99.679074751388157</v>
      </c>
      <c r="V18" s="124">
        <f ca="1">INDIRECT(V$1&amp;"!V19")</f>
        <v>98.537195479122573</v>
      </c>
      <c r="W18" s="124">
        <f t="shared" ref="W18:AC18" ca="1" si="47">INDIRECT(W$1&amp;"!Q19")</f>
        <v>100.92565350397193</v>
      </c>
      <c r="X18" s="124">
        <f t="shared" ca="1" si="47"/>
        <v>100.61936629411615</v>
      </c>
      <c r="Y18" s="124">
        <f t="shared" ca="1" si="47"/>
        <v>99.399840754527034</v>
      </c>
      <c r="Z18" s="124">
        <f t="shared" ca="1" si="47"/>
        <v>102.35278978736426</v>
      </c>
      <c r="AA18" s="124">
        <f t="shared" ca="1" si="47"/>
        <v>101.70685018553043</v>
      </c>
      <c r="AB18" s="124">
        <f t="shared" ca="1" si="47"/>
        <v>100.72992913972148</v>
      </c>
      <c r="AC18" s="124">
        <f t="shared" ca="1" si="47"/>
        <v>99.608792659213734</v>
      </c>
      <c r="AD18" s="124">
        <f ca="1">INDIRECT(AD$1&amp;"!V19")</f>
        <v>100.76455382419863</v>
      </c>
      <c r="AE18" s="124">
        <f ca="1">INDIRECT(AE$1&amp;"!Q19")</f>
        <v>98.479197379197402</v>
      </c>
    </row>
    <row r="19" spans="1:31" ht="16.5">
      <c r="A19" s="119">
        <v>7</v>
      </c>
      <c r="B19" s="124">
        <f t="shared" ref="B19:K19" ca="1" si="48">INDIRECT(B$1&amp;"!Q20")</f>
        <v>98.869672924047222</v>
      </c>
      <c r="C19" s="124">
        <f t="shared" ca="1" si="48"/>
        <v>99.729117390484461</v>
      </c>
      <c r="D19" s="124">
        <f t="shared" ca="1" si="48"/>
        <v>99.625671343434448</v>
      </c>
      <c r="E19" s="124">
        <f t="shared" ca="1" si="48"/>
        <v>99.408097604251438</v>
      </c>
      <c r="F19" s="124">
        <f t="shared" ca="1" si="48"/>
        <v>98.410444114305619</v>
      </c>
      <c r="G19" s="124">
        <f t="shared" ca="1" si="48"/>
        <v>99.512596523751256</v>
      </c>
      <c r="H19" s="124">
        <f t="shared" ca="1" si="48"/>
        <v>101.15515278569399</v>
      </c>
      <c r="I19" s="124">
        <f t="shared" ca="1" si="48"/>
        <v>98.534196314499525</v>
      </c>
      <c r="J19" s="124">
        <f t="shared" ca="1" si="48"/>
        <v>101.63523513697648</v>
      </c>
      <c r="K19" s="124">
        <f t="shared" ca="1" si="48"/>
        <v>101.52132104166228</v>
      </c>
      <c r="L19" s="124">
        <f ca="1">INDIRECT(L$1&amp;"!V20")</f>
        <v>100.19964594551102</v>
      </c>
      <c r="M19" s="124">
        <f ca="1">INDIRECT(M$1&amp;"!Q20")</f>
        <v>100.71681158532853</v>
      </c>
      <c r="N19" s="124">
        <f ca="1">INDIRECT(N$1&amp;"!Q20")</f>
        <v>100.68144231930023</v>
      </c>
      <c r="O19" s="124">
        <f ca="1">INDIRECT(O$1&amp;"!V20")</f>
        <v>99.226434979795357</v>
      </c>
      <c r="P19" s="124">
        <f t="shared" ref="P19:U19" ca="1" si="49">INDIRECT(P$1&amp;"!Q20")</f>
        <v>101.28705009698298</v>
      </c>
      <c r="Q19" s="124">
        <f t="shared" ca="1" si="49"/>
        <v>100.16680424577464</v>
      </c>
      <c r="R19" s="124">
        <f t="shared" ca="1" si="49"/>
        <v>99.514065959492271</v>
      </c>
      <c r="S19" s="124">
        <f t="shared" ca="1" si="49"/>
        <v>100.40467201316487</v>
      </c>
      <c r="T19" s="124">
        <f t="shared" ca="1" si="49"/>
        <v>100.12188521962027</v>
      </c>
      <c r="U19" s="124">
        <f t="shared" ca="1" si="49"/>
        <v>100.05449204595109</v>
      </c>
      <c r="V19" s="124">
        <f ca="1">INDIRECT(V$1&amp;"!V20")</f>
        <v>97.092931720880856</v>
      </c>
      <c r="W19" s="124">
        <f t="shared" ref="W19:AC19" ca="1" si="50">INDIRECT(W$1&amp;"!Q20")</f>
        <v>101.45938543126299</v>
      </c>
      <c r="X19" s="124">
        <f t="shared" ca="1" si="50"/>
        <v>100.74425558611664</v>
      </c>
      <c r="Y19" s="124">
        <f t="shared" ca="1" si="50"/>
        <v>98.643557572957874</v>
      </c>
      <c r="Z19" s="124">
        <f t="shared" ca="1" si="50"/>
        <v>101.74645206879123</v>
      </c>
      <c r="AA19" s="124">
        <f t="shared" ca="1" si="50"/>
        <v>103.31358828641709</v>
      </c>
      <c r="AB19" s="124">
        <f t="shared" ca="1" si="50"/>
        <v>103.07462232039755</v>
      </c>
      <c r="AC19" s="124">
        <f t="shared" ca="1" si="50"/>
        <v>100.54764901315718</v>
      </c>
      <c r="AD19" s="124">
        <f ca="1">INDIRECT(AD$1&amp;"!V20")</f>
        <v>99.878391375612992</v>
      </c>
      <c r="AE19" s="124">
        <f ca="1">INDIRECT(AE$1&amp;"!Q20")</f>
        <v>98.241670241670249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R20"/>
  <sheetViews>
    <sheetView zoomScale="80" workbookViewId="0">
      <selection activeCell="Q21" sqref="Q21"/>
    </sheetView>
  </sheetViews>
  <sheetFormatPr defaultRowHeight="13.5"/>
  <cols>
    <col min="1" max="1" width="3.125" customWidth="1"/>
    <col min="2" max="2" width="8.6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7" customWidth="1"/>
    <col min="15" max="16" width="2.625" customWidth="1"/>
  </cols>
  <sheetData>
    <row r="1" spans="1:18" ht="20.100000000000001" customHeight="1">
      <c r="F1" s="54" t="s">
        <v>5</v>
      </c>
    </row>
    <row r="2" spans="1:18" ht="15.95" customHeight="1">
      <c r="A2" s="55" t="s">
        <v>28</v>
      </c>
      <c r="B2" s="56" t="s">
        <v>29</v>
      </c>
      <c r="C2" s="56" t="s">
        <v>30</v>
      </c>
      <c r="D2" s="56" t="s">
        <v>83</v>
      </c>
      <c r="E2" s="56" t="s">
        <v>31</v>
      </c>
      <c r="F2" s="56" t="s">
        <v>32</v>
      </c>
      <c r="G2" s="56" t="s">
        <v>33</v>
      </c>
      <c r="H2" s="57" t="s">
        <v>34</v>
      </c>
      <c r="I2" s="56" t="s">
        <v>35</v>
      </c>
      <c r="J2" s="56" t="s">
        <v>72</v>
      </c>
      <c r="K2" s="56" t="s">
        <v>59</v>
      </c>
      <c r="L2" s="59" t="s">
        <v>1</v>
      </c>
      <c r="M2" s="60" t="s">
        <v>60</v>
      </c>
      <c r="N2" s="60" t="s">
        <v>36</v>
      </c>
      <c r="O2" s="61" t="s">
        <v>37</v>
      </c>
      <c r="P2" s="62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284.63</v>
      </c>
      <c r="E3" s="107">
        <v>293.10000000000002</v>
      </c>
      <c r="F3" s="107"/>
      <c r="G3" s="107">
        <v>288.5</v>
      </c>
      <c r="H3" s="107"/>
      <c r="I3" s="107">
        <v>288.41699999999997</v>
      </c>
      <c r="J3" s="107"/>
      <c r="K3" s="107"/>
      <c r="L3" s="103">
        <v>287</v>
      </c>
      <c r="M3" s="98">
        <f t="shared" ref="M3:M20" si="0">AVERAGE(B3:K3)</f>
        <v>288.66174999999998</v>
      </c>
      <c r="N3" s="98">
        <f t="shared" ref="N3:N17" si="1">MAX(B3:K3)-MIN(B3:K3)</f>
        <v>8.4700000000000273</v>
      </c>
      <c r="O3" s="61">
        <v>272</v>
      </c>
      <c r="P3" s="62">
        <v>302</v>
      </c>
      <c r="Q3" s="116">
        <f>M3/M3*100</f>
        <v>100</v>
      </c>
    </row>
    <row r="4" spans="1:18" ht="15.95" customHeight="1">
      <c r="A4" s="63">
        <v>3</v>
      </c>
      <c r="B4" s="107">
        <v>288.48148148148147</v>
      </c>
      <c r="C4" s="107">
        <v>283.30181818181813</v>
      </c>
      <c r="D4" s="107">
        <v>288.32</v>
      </c>
      <c r="E4" s="107">
        <v>292.05</v>
      </c>
      <c r="F4" s="107">
        <v>286.08965517241381</v>
      </c>
      <c r="G4" s="107">
        <v>287.17307692307691</v>
      </c>
      <c r="H4" s="107">
        <v>288.7</v>
      </c>
      <c r="I4" s="107">
        <v>290.39800000000002</v>
      </c>
      <c r="J4" s="107">
        <v>291.33</v>
      </c>
      <c r="K4" s="107">
        <v>287.41666666666669</v>
      </c>
      <c r="L4" s="103">
        <v>287</v>
      </c>
      <c r="M4" s="98">
        <f t="shared" si="0"/>
        <v>288.32606984254568</v>
      </c>
      <c r="N4" s="98">
        <f t="shared" si="1"/>
        <v>8.7481818181818767</v>
      </c>
      <c r="O4" s="61">
        <v>272</v>
      </c>
      <c r="P4" s="62">
        <v>302</v>
      </c>
      <c r="Q4" s="116">
        <f>M4/M$3*100</f>
        <v>99.883711590657825</v>
      </c>
    </row>
    <row r="5" spans="1:18" ht="15.95" customHeight="1">
      <c r="A5" s="63">
        <v>4</v>
      </c>
      <c r="B5" s="107">
        <v>287.55555555555554</v>
      </c>
      <c r="C5" s="107">
        <v>283.19299999999998</v>
      </c>
      <c r="D5" s="107">
        <v>288.10000000000002</v>
      </c>
      <c r="E5" s="107">
        <v>292.16000000000003</v>
      </c>
      <c r="F5" s="107">
        <v>287.140625</v>
      </c>
      <c r="G5" s="107">
        <v>284.56474358974367</v>
      </c>
      <c r="H5" s="107">
        <v>288.2</v>
      </c>
      <c r="I5" s="107">
        <v>285.18799999999999</v>
      </c>
      <c r="J5" s="107">
        <v>290.72000000000003</v>
      </c>
      <c r="K5" s="107">
        <v>284.4736842105263</v>
      </c>
      <c r="L5" s="103">
        <v>287</v>
      </c>
      <c r="M5" s="98">
        <f t="shared" si="0"/>
        <v>287.12956083558254</v>
      </c>
      <c r="N5" s="64">
        <f t="shared" si="1"/>
        <v>8.9670000000000414</v>
      </c>
      <c r="O5" s="61">
        <v>272</v>
      </c>
      <c r="P5" s="62">
        <v>302</v>
      </c>
      <c r="Q5" s="116">
        <f t="shared" ref="Q5:Q20" si="2">M5/M$3*100</f>
        <v>99.469209493666042</v>
      </c>
    </row>
    <row r="6" spans="1:18" ht="15.95" customHeight="1">
      <c r="A6" s="63">
        <v>5</v>
      </c>
      <c r="B6" s="107">
        <v>287.40740740740739</v>
      </c>
      <c r="C6" s="107">
        <v>282.1894444444444</v>
      </c>
      <c r="D6" s="107">
        <v>287.5</v>
      </c>
      <c r="E6" s="107">
        <v>292</v>
      </c>
      <c r="F6" s="107">
        <v>287.61355932203395</v>
      </c>
      <c r="G6" s="107">
        <v>283.84635416666663</v>
      </c>
      <c r="H6" s="107">
        <v>288.7</v>
      </c>
      <c r="I6" s="107">
        <v>284.34100000000001</v>
      </c>
      <c r="J6" s="107">
        <v>291.95</v>
      </c>
      <c r="K6" s="107">
        <v>282.39999999999998</v>
      </c>
      <c r="L6" s="103">
        <v>287</v>
      </c>
      <c r="M6" s="98">
        <f t="shared" si="0"/>
        <v>286.79477653405525</v>
      </c>
      <c r="N6" s="64">
        <f t="shared" si="1"/>
        <v>9.8105555555555952</v>
      </c>
      <c r="O6" s="61">
        <v>272</v>
      </c>
      <c r="P6" s="62">
        <v>302</v>
      </c>
      <c r="Q6" s="116">
        <f t="shared" si="2"/>
        <v>99.353231432309713</v>
      </c>
    </row>
    <row r="7" spans="1:18" ht="15.95" customHeight="1">
      <c r="A7" s="63">
        <v>6</v>
      </c>
      <c r="B7" s="107">
        <v>286.62962962962962</v>
      </c>
      <c r="C7" s="107">
        <v>283.10227272727275</v>
      </c>
      <c r="D7" s="107">
        <v>284.05</v>
      </c>
      <c r="E7" s="107">
        <v>288.97000000000003</v>
      </c>
      <c r="F7" s="107">
        <v>285.55538461538458</v>
      </c>
      <c r="G7" s="107">
        <v>284.43272727272722</v>
      </c>
      <c r="H7" s="107">
        <v>289.39999999999998</v>
      </c>
      <c r="I7" s="107">
        <v>289.17</v>
      </c>
      <c r="J7" s="98">
        <v>292.67</v>
      </c>
      <c r="K7" s="107">
        <v>287.4375</v>
      </c>
      <c r="L7" s="103">
        <v>287</v>
      </c>
      <c r="M7" s="98">
        <f t="shared" si="0"/>
        <v>287.14175142450142</v>
      </c>
      <c r="N7" s="64">
        <f t="shared" si="1"/>
        <v>9.567727272727268</v>
      </c>
      <c r="O7" s="61">
        <v>272</v>
      </c>
      <c r="P7" s="62">
        <v>302</v>
      </c>
      <c r="Q7" s="116">
        <f t="shared" si="2"/>
        <v>99.473432633350782</v>
      </c>
    </row>
    <row r="8" spans="1:18" ht="15.95" customHeight="1">
      <c r="A8" s="63">
        <v>7</v>
      </c>
      <c r="B8" s="107">
        <v>286.03125</v>
      </c>
      <c r="C8" s="107">
        <v>283.20300000000003</v>
      </c>
      <c r="D8" s="107">
        <v>279.45</v>
      </c>
      <c r="E8" s="107">
        <v>287.8</v>
      </c>
      <c r="F8" s="107">
        <v>285.13442620000001</v>
      </c>
      <c r="G8" s="107">
        <v>284.91078431372551</v>
      </c>
      <c r="H8" s="107">
        <v>288.89999999999998</v>
      </c>
      <c r="I8" s="107">
        <v>290.32600000000002</v>
      </c>
      <c r="J8" s="98">
        <v>291.33</v>
      </c>
      <c r="K8" s="107">
        <v>290.27272727272725</v>
      </c>
      <c r="L8" s="103">
        <v>287</v>
      </c>
      <c r="M8" s="98">
        <f t="shared" si="0"/>
        <v>286.73581877864524</v>
      </c>
      <c r="N8" s="64">
        <f t="shared" si="1"/>
        <v>11.879999999999995</v>
      </c>
      <c r="O8" s="61">
        <v>272</v>
      </c>
      <c r="P8" s="62">
        <v>302</v>
      </c>
      <c r="Q8" s="116">
        <f t="shared" si="2"/>
        <v>99.332806919740918</v>
      </c>
    </row>
    <row r="9" spans="1:18" ht="15.95" customHeight="1">
      <c r="A9" s="63">
        <v>8</v>
      </c>
      <c r="B9" s="107">
        <v>286.1875</v>
      </c>
      <c r="C9" s="107">
        <v>280.64499999999998</v>
      </c>
      <c r="D9" s="107">
        <v>281.27</v>
      </c>
      <c r="E9" s="107">
        <v>287.10000000000002</v>
      </c>
      <c r="F9" s="107">
        <v>284.49538461538447</v>
      </c>
      <c r="G9" s="107">
        <v>289.66666666666669</v>
      </c>
      <c r="H9" s="107">
        <v>290.5</v>
      </c>
      <c r="I9" s="107">
        <v>289.36900000000003</v>
      </c>
      <c r="J9" s="107">
        <v>288.72000000000003</v>
      </c>
      <c r="K9" s="107">
        <v>289.21052631578948</v>
      </c>
      <c r="L9" s="103">
        <v>287</v>
      </c>
      <c r="M9" s="98">
        <f t="shared" si="0"/>
        <v>286.71640775978409</v>
      </c>
      <c r="N9" s="64">
        <f t="shared" si="1"/>
        <v>9.8550000000000182</v>
      </c>
      <c r="O9" s="61">
        <v>272</v>
      </c>
      <c r="P9" s="62">
        <v>302</v>
      </c>
      <c r="Q9" s="116">
        <f t="shared" si="2"/>
        <v>99.326082433777287</v>
      </c>
    </row>
    <row r="10" spans="1:18" ht="15.95" customHeight="1">
      <c r="A10" s="63">
        <v>9</v>
      </c>
      <c r="B10" s="107">
        <v>286.59375</v>
      </c>
      <c r="C10" s="107">
        <v>281.26263157894738</v>
      </c>
      <c r="D10" s="107">
        <v>282.57</v>
      </c>
      <c r="E10" s="107">
        <v>286.32</v>
      </c>
      <c r="F10" s="107">
        <v>284.39230769230778</v>
      </c>
      <c r="G10" s="107">
        <v>286.93750000000006</v>
      </c>
      <c r="H10" s="107">
        <v>288.60000000000002</v>
      </c>
      <c r="I10" s="107">
        <v>289.32100000000003</v>
      </c>
      <c r="J10" s="107">
        <v>286.5</v>
      </c>
      <c r="K10" s="107">
        <v>288.09090909090907</v>
      </c>
      <c r="L10" s="103">
        <v>287</v>
      </c>
      <c r="M10" s="98">
        <f t="shared" si="0"/>
        <v>286.05880983621637</v>
      </c>
      <c r="N10" s="64">
        <f t="shared" si="1"/>
        <v>8.0583684210526485</v>
      </c>
      <c r="O10" s="61">
        <v>272</v>
      </c>
      <c r="P10" s="62">
        <v>302</v>
      </c>
      <c r="Q10" s="116">
        <f t="shared" si="2"/>
        <v>99.098273268355214</v>
      </c>
    </row>
    <row r="11" spans="1:18" ht="15.95" customHeight="1">
      <c r="A11" s="63">
        <v>10</v>
      </c>
      <c r="B11" s="107">
        <v>285.09375</v>
      </c>
      <c r="C11" s="107">
        <v>283.512</v>
      </c>
      <c r="D11" s="107">
        <v>284.66000000000003</v>
      </c>
      <c r="E11" s="107">
        <v>286.85000000000002</v>
      </c>
      <c r="F11" s="107">
        <v>283.84666666666664</v>
      </c>
      <c r="G11" s="107">
        <v>289.54824561403512</v>
      </c>
      <c r="H11" s="107">
        <v>290.5</v>
      </c>
      <c r="I11" s="107">
        <v>286.25</v>
      </c>
      <c r="J11" s="107">
        <v>291</v>
      </c>
      <c r="K11" s="107">
        <v>289.61111111111109</v>
      </c>
      <c r="L11" s="103">
        <v>287</v>
      </c>
      <c r="M11" s="98">
        <f t="shared" si="0"/>
        <v>287.08717733918127</v>
      </c>
      <c r="N11" s="64">
        <f t="shared" si="1"/>
        <v>7.4879999999999995</v>
      </c>
      <c r="O11" s="61">
        <v>272</v>
      </c>
      <c r="P11" s="62">
        <v>302</v>
      </c>
      <c r="Q11" s="116">
        <f t="shared" si="2"/>
        <v>99.454526739057485</v>
      </c>
    </row>
    <row r="12" spans="1:18" ht="15.95" customHeight="1">
      <c r="A12" s="63">
        <v>11</v>
      </c>
      <c r="B12" s="107">
        <v>283.8125</v>
      </c>
      <c r="C12" s="107">
        <v>284.77900000000005</v>
      </c>
      <c r="D12" s="107">
        <v>286.05</v>
      </c>
      <c r="E12" s="107">
        <v>287.83</v>
      </c>
      <c r="F12" s="107">
        <v>283.75166666666672</v>
      </c>
      <c r="G12" s="107">
        <v>290.55797101449275</v>
      </c>
      <c r="H12" s="107">
        <v>289.3</v>
      </c>
      <c r="I12" s="107">
        <v>285.48</v>
      </c>
      <c r="J12" s="98">
        <v>289.62</v>
      </c>
      <c r="K12" s="107">
        <v>287.33333333333331</v>
      </c>
      <c r="L12" s="103">
        <v>287</v>
      </c>
      <c r="M12" s="98">
        <f t="shared" si="0"/>
        <v>286.85144710144925</v>
      </c>
      <c r="N12" s="64">
        <f t="shared" si="1"/>
        <v>6.8063043478260283</v>
      </c>
      <c r="O12" s="61">
        <v>272</v>
      </c>
      <c r="P12" s="62">
        <v>302</v>
      </c>
      <c r="Q12" s="116">
        <f t="shared" si="2"/>
        <v>99.372863602971037</v>
      </c>
    </row>
    <row r="13" spans="1:18" ht="15.95" customHeight="1">
      <c r="A13" s="63">
        <v>12</v>
      </c>
      <c r="B13" s="107">
        <v>284.1875</v>
      </c>
      <c r="C13" s="107">
        <v>284.39280952380949</v>
      </c>
      <c r="D13" s="107">
        <v>288.68</v>
      </c>
      <c r="E13" s="107">
        <v>290.91000000000003</v>
      </c>
      <c r="F13" s="107">
        <v>284.73508771929829</v>
      </c>
      <c r="G13" s="107">
        <v>290.99242424242425</v>
      </c>
      <c r="H13" s="107">
        <v>288.10000000000002</v>
      </c>
      <c r="I13" s="107">
        <v>283.84100000000001</v>
      </c>
      <c r="J13" s="98">
        <v>292.48</v>
      </c>
      <c r="K13" s="107">
        <v>289.78571428571428</v>
      </c>
      <c r="L13" s="103">
        <v>287</v>
      </c>
      <c r="M13" s="98">
        <f t="shared" si="0"/>
        <v>287.81045357712463</v>
      </c>
      <c r="N13" s="64">
        <f t="shared" si="1"/>
        <v>8.63900000000001</v>
      </c>
      <c r="O13" s="61">
        <v>272</v>
      </c>
      <c r="P13" s="62">
        <v>302</v>
      </c>
      <c r="Q13" s="116">
        <f t="shared" si="2"/>
        <v>99.705088594912439</v>
      </c>
    </row>
    <row r="14" spans="1:18" ht="15.95" customHeight="1">
      <c r="A14" s="63">
        <v>1</v>
      </c>
      <c r="B14" s="107">
        <v>286.0625</v>
      </c>
      <c r="C14" s="107">
        <v>283.09665000000007</v>
      </c>
      <c r="D14" s="107">
        <v>288.58</v>
      </c>
      <c r="E14" s="107">
        <v>288.04000000000002</v>
      </c>
      <c r="F14" s="107">
        <v>285.31034482758628</v>
      </c>
      <c r="G14" s="107">
        <v>285.95238095238096</v>
      </c>
      <c r="H14" s="107">
        <v>287.5</v>
      </c>
      <c r="I14" s="107">
        <v>283.512</v>
      </c>
      <c r="J14" s="107">
        <v>289.64999999999998</v>
      </c>
      <c r="K14" s="107">
        <v>284.66666666666669</v>
      </c>
      <c r="L14" s="103">
        <v>287</v>
      </c>
      <c r="M14" s="98">
        <f t="shared" si="0"/>
        <v>286.2370542446634</v>
      </c>
      <c r="N14" s="64">
        <f t="shared" si="1"/>
        <v>6.5533499999999094</v>
      </c>
      <c r="O14" s="61">
        <v>272</v>
      </c>
      <c r="P14" s="62">
        <v>302</v>
      </c>
      <c r="Q14" s="116">
        <f t="shared" si="2"/>
        <v>99.160021805682049</v>
      </c>
    </row>
    <row r="15" spans="1:18" ht="15.95" customHeight="1">
      <c r="A15" s="63">
        <v>2</v>
      </c>
      <c r="B15" s="107">
        <v>286.96875</v>
      </c>
      <c r="C15" s="107">
        <v>282.22750000000002</v>
      </c>
      <c r="D15" s="107">
        <v>289.02</v>
      </c>
      <c r="E15" s="107">
        <v>287.98</v>
      </c>
      <c r="F15" s="107">
        <v>285.16333333333324</v>
      </c>
      <c r="G15" s="107">
        <v>284.49533333333335</v>
      </c>
      <c r="H15" s="107">
        <v>286.89999999999998</v>
      </c>
      <c r="I15" s="107">
        <v>285.69200000000001</v>
      </c>
      <c r="J15" s="107">
        <v>291.01</v>
      </c>
      <c r="K15" s="107">
        <v>289.89473684210526</v>
      </c>
      <c r="L15" s="103">
        <v>287</v>
      </c>
      <c r="M15" s="98">
        <f t="shared" si="0"/>
        <v>286.93516535087713</v>
      </c>
      <c r="N15" s="64">
        <f t="shared" si="1"/>
        <v>8.7824999999999704</v>
      </c>
      <c r="O15" s="61">
        <v>272</v>
      </c>
      <c r="P15" s="62">
        <v>302</v>
      </c>
      <c r="Q15" s="116">
        <f t="shared" si="2"/>
        <v>99.401865799981167</v>
      </c>
      <c r="R15" s="12"/>
    </row>
    <row r="16" spans="1:18" ht="15.95" customHeight="1">
      <c r="A16" s="63">
        <v>3</v>
      </c>
      <c r="B16" s="107">
        <v>288.625</v>
      </c>
      <c r="C16" s="107">
        <v>286.90836363636367</v>
      </c>
      <c r="D16" s="107">
        <v>288.48</v>
      </c>
      <c r="E16" s="107">
        <v>288.14999999999998</v>
      </c>
      <c r="F16" s="107">
        <v>284.74696969696964</v>
      </c>
      <c r="G16" s="107">
        <v>290.31250000000006</v>
      </c>
      <c r="H16" s="107">
        <v>287.10000000000002</v>
      </c>
      <c r="I16" s="107">
        <v>285.07100000000003</v>
      </c>
      <c r="J16" s="107">
        <v>289.95999999999998</v>
      </c>
      <c r="K16" s="107">
        <v>289</v>
      </c>
      <c r="L16" s="103">
        <v>287</v>
      </c>
      <c r="M16" s="98">
        <f t="shared" si="0"/>
        <v>287.83538333333331</v>
      </c>
      <c r="N16" s="64">
        <f t="shared" si="1"/>
        <v>5.565530303030414</v>
      </c>
      <c r="O16" s="61">
        <v>272</v>
      </c>
      <c r="P16" s="62">
        <v>302</v>
      </c>
      <c r="Q16" s="116">
        <f t="shared" si="2"/>
        <v>99.713724916215369</v>
      </c>
      <c r="R16" s="12"/>
    </row>
    <row r="17" spans="1:18" ht="15.95" customHeight="1">
      <c r="A17" s="63">
        <v>4</v>
      </c>
      <c r="B17" s="107">
        <v>284</v>
      </c>
      <c r="C17" s="107">
        <v>289.11</v>
      </c>
      <c r="D17" s="188"/>
      <c r="E17" s="107">
        <v>289.06</v>
      </c>
      <c r="F17" s="107">
        <v>286.23859649122818</v>
      </c>
      <c r="G17" s="107">
        <v>291.10833333333335</v>
      </c>
      <c r="H17" s="107">
        <v>282.10000000000002</v>
      </c>
      <c r="I17" s="107">
        <v>285.291</v>
      </c>
      <c r="J17" s="107">
        <v>289.44</v>
      </c>
      <c r="K17" s="188"/>
      <c r="L17" s="103">
        <v>287</v>
      </c>
      <c r="M17" s="98">
        <f t="shared" si="0"/>
        <v>287.0434912280702</v>
      </c>
      <c r="N17" s="64">
        <f t="shared" si="1"/>
        <v>9.0083333333333258</v>
      </c>
      <c r="O17" s="61">
        <v>272</v>
      </c>
      <c r="P17" s="62">
        <v>302</v>
      </c>
      <c r="Q17" s="116">
        <f t="shared" si="2"/>
        <v>99.439392724553983</v>
      </c>
      <c r="R17" s="12"/>
    </row>
    <row r="18" spans="1:18" ht="15.95" customHeight="1">
      <c r="A18" s="63">
        <v>5</v>
      </c>
      <c r="B18" s="107">
        <v>284.5625</v>
      </c>
      <c r="C18" s="107">
        <v>289.35000000000002</v>
      </c>
      <c r="D18" s="188"/>
      <c r="E18" s="107">
        <v>288.10000000000002</v>
      </c>
      <c r="F18" s="107">
        <v>285.37796610169494</v>
      </c>
      <c r="G18" s="107">
        <v>287.57142857142856</v>
      </c>
      <c r="H18" s="107">
        <v>283.5</v>
      </c>
      <c r="I18" s="107">
        <v>285.036</v>
      </c>
      <c r="J18" s="107">
        <v>284.72000000000003</v>
      </c>
      <c r="K18" s="188"/>
      <c r="L18" s="103">
        <v>287</v>
      </c>
      <c r="M18" s="98">
        <f t="shared" si="0"/>
        <v>286.02723683414047</v>
      </c>
      <c r="N18" s="64">
        <f>MAX(B18:K18)-MIN(B18:K18)</f>
        <v>5.8500000000000227</v>
      </c>
      <c r="O18" s="61">
        <v>272</v>
      </c>
      <c r="P18" s="62">
        <v>302</v>
      </c>
      <c r="Q18" s="116">
        <f t="shared" si="2"/>
        <v>99.087335552472908</v>
      </c>
    </row>
    <row r="19" spans="1:18" ht="15.95" customHeight="1">
      <c r="A19" s="65">
        <v>6</v>
      </c>
      <c r="B19" s="107">
        <v>285.75</v>
      </c>
      <c r="C19" s="107">
        <v>291.73636363636365</v>
      </c>
      <c r="D19" s="188"/>
      <c r="E19" s="107">
        <v>289.82</v>
      </c>
      <c r="F19" s="107">
        <v>284.57368421052632</v>
      </c>
      <c r="G19" s="188"/>
      <c r="H19" s="107">
        <v>290.5</v>
      </c>
      <c r="I19" s="107">
        <v>283.483</v>
      </c>
      <c r="J19" s="107">
        <v>289.42</v>
      </c>
      <c r="K19" s="188"/>
      <c r="L19" s="103">
        <v>287</v>
      </c>
      <c r="M19" s="98">
        <f t="shared" si="0"/>
        <v>287.89757826384141</v>
      </c>
      <c r="N19" s="64">
        <f>MAX(B19:K19)-MIN(B19:K19)</f>
        <v>8.2533636363636447</v>
      </c>
      <c r="O19" s="61">
        <v>272</v>
      </c>
      <c r="P19" s="62">
        <v>302</v>
      </c>
      <c r="Q19" s="116">
        <f>M19/M$3*100</f>
        <v>99.735270871129075</v>
      </c>
    </row>
    <row r="20" spans="1:18" ht="15.95" customHeight="1">
      <c r="A20" s="65">
        <v>7</v>
      </c>
      <c r="B20" s="188"/>
      <c r="C20" s="107">
        <v>290.22061904761904</v>
      </c>
      <c r="D20" s="188"/>
      <c r="E20" s="188"/>
      <c r="F20" s="188"/>
      <c r="G20" s="188"/>
      <c r="H20" s="107">
        <v>289.10000000000002</v>
      </c>
      <c r="I20" s="107">
        <v>283.423</v>
      </c>
      <c r="J20" s="188"/>
      <c r="K20" s="188"/>
      <c r="L20" s="103">
        <v>287</v>
      </c>
      <c r="M20" s="98">
        <f t="shared" si="0"/>
        <v>287.58120634920635</v>
      </c>
      <c r="N20" s="64">
        <f>MAX(B20:K20)-MIN(B20:K20)</f>
        <v>6.7976190476190368</v>
      </c>
      <c r="O20" s="61">
        <v>272</v>
      </c>
      <c r="P20" s="62">
        <v>302</v>
      </c>
      <c r="Q20" s="116">
        <f>M20/M$3*100</f>
        <v>99.625671343434448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R20"/>
  <sheetViews>
    <sheetView zoomScale="80" workbookViewId="0">
      <selection activeCell="B20" sqref="B20:Q20"/>
    </sheetView>
  </sheetViews>
  <sheetFormatPr defaultRowHeight="13.5"/>
  <cols>
    <col min="1" max="1" width="3.125" customWidth="1"/>
    <col min="2" max="2" width="8.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" customWidth="1"/>
    <col min="15" max="16" width="2.625" customWidth="1"/>
  </cols>
  <sheetData>
    <row r="1" spans="1:18" ht="20.100000000000001" customHeight="1">
      <c r="A1" s="66"/>
      <c r="B1" s="66"/>
      <c r="C1" s="66"/>
      <c r="D1" s="66"/>
      <c r="E1" s="66"/>
      <c r="F1" s="54" t="s">
        <v>6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5.95" customHeight="1">
      <c r="A2" s="55" t="s">
        <v>28</v>
      </c>
      <c r="B2" s="56" t="s">
        <v>29</v>
      </c>
      <c r="C2" s="56" t="s">
        <v>30</v>
      </c>
      <c r="D2" s="56" t="s">
        <v>83</v>
      </c>
      <c r="E2" s="56" t="s">
        <v>31</v>
      </c>
      <c r="F2" s="56" t="s">
        <v>32</v>
      </c>
      <c r="G2" s="56" t="s">
        <v>33</v>
      </c>
      <c r="H2" s="57" t="s">
        <v>34</v>
      </c>
      <c r="I2" s="56" t="s">
        <v>35</v>
      </c>
      <c r="J2" s="56" t="s">
        <v>72</v>
      </c>
      <c r="K2" s="58" t="s">
        <v>59</v>
      </c>
      <c r="L2" s="59" t="s">
        <v>1</v>
      </c>
      <c r="M2" s="60" t="s">
        <v>60</v>
      </c>
      <c r="N2" s="60" t="s">
        <v>36</v>
      </c>
      <c r="O2" s="61" t="s">
        <v>37</v>
      </c>
      <c r="P2" s="62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279.57</v>
      </c>
      <c r="E3" s="107">
        <v>274.37</v>
      </c>
      <c r="F3" s="107"/>
      <c r="G3" s="107">
        <v>278.3</v>
      </c>
      <c r="H3" s="107"/>
      <c r="I3" s="107">
        <v>277.38900000000001</v>
      </c>
      <c r="J3" s="107"/>
      <c r="K3" s="107"/>
      <c r="L3" s="102">
        <v>280</v>
      </c>
      <c r="M3" s="98">
        <f t="shared" ref="M3:M20" si="0">AVERAGE(B3:K3)</f>
        <v>277.40724999999998</v>
      </c>
      <c r="N3" s="98">
        <f t="shared" ref="N3:N17" si="1">MAX(B3:K3)-MIN(B3:K3)</f>
        <v>5.1999999999999886</v>
      </c>
      <c r="O3" s="61">
        <v>266</v>
      </c>
      <c r="P3" s="62">
        <v>294</v>
      </c>
      <c r="Q3" s="116">
        <f>M3/M3*100</f>
        <v>100</v>
      </c>
    </row>
    <row r="4" spans="1:18" ht="15.95" customHeight="1">
      <c r="A4" s="63">
        <v>3</v>
      </c>
      <c r="B4" s="107">
        <v>278.59259259259261</v>
      </c>
      <c r="C4" s="107">
        <v>271.88272727272727</v>
      </c>
      <c r="D4" s="107">
        <v>282.36</v>
      </c>
      <c r="E4" s="107">
        <v>274.33</v>
      </c>
      <c r="F4" s="107">
        <v>277.19310344827585</v>
      </c>
      <c r="G4" s="107">
        <v>277.30769230769232</v>
      </c>
      <c r="H4" s="107">
        <v>279.3</v>
      </c>
      <c r="I4" s="107">
        <v>277.52999999999997</v>
      </c>
      <c r="J4" s="107">
        <v>278.70999999999998</v>
      </c>
      <c r="K4" s="107">
        <v>277.18518518518516</v>
      </c>
      <c r="L4" s="102">
        <v>280</v>
      </c>
      <c r="M4" s="98">
        <f t="shared" si="0"/>
        <v>277.43913008064732</v>
      </c>
      <c r="N4" s="98">
        <f t="shared" si="1"/>
        <v>10.477272727272748</v>
      </c>
      <c r="O4" s="61">
        <v>266</v>
      </c>
      <c r="P4" s="62">
        <v>294</v>
      </c>
      <c r="Q4" s="116">
        <f>M4/M$3*100</f>
        <v>100.01149215842315</v>
      </c>
    </row>
    <row r="5" spans="1:18" ht="15.95" customHeight="1">
      <c r="A5" s="63">
        <v>4</v>
      </c>
      <c r="B5" s="107">
        <v>278.62962962962962</v>
      </c>
      <c r="C5" s="107">
        <v>273.19749999999999</v>
      </c>
      <c r="D5" s="107">
        <v>283.60000000000002</v>
      </c>
      <c r="E5" s="107">
        <v>276.45999999999998</v>
      </c>
      <c r="F5" s="107">
        <v>279.6171875</v>
      </c>
      <c r="G5" s="107">
        <v>280.77564102564099</v>
      </c>
      <c r="H5" s="107">
        <v>278.2</v>
      </c>
      <c r="I5" s="107">
        <v>279.113</v>
      </c>
      <c r="J5" s="107">
        <v>278.33</v>
      </c>
      <c r="K5" s="107">
        <v>274.05</v>
      </c>
      <c r="L5" s="102">
        <v>280</v>
      </c>
      <c r="M5" s="98">
        <f t="shared" si="0"/>
        <v>278.19729581552707</v>
      </c>
      <c r="N5" s="98">
        <f t="shared" si="1"/>
        <v>10.402500000000032</v>
      </c>
      <c r="O5" s="61">
        <v>266</v>
      </c>
      <c r="P5" s="62">
        <v>294</v>
      </c>
      <c r="Q5" s="116">
        <f t="shared" ref="Q5:Q20" si="2">M5/M$3*100</f>
        <v>100.28479638348568</v>
      </c>
    </row>
    <row r="6" spans="1:18" ht="15.95" customHeight="1">
      <c r="A6" s="63">
        <v>5</v>
      </c>
      <c r="B6" s="107">
        <v>279</v>
      </c>
      <c r="C6" s="107">
        <v>271.89166666666665</v>
      </c>
      <c r="D6" s="107">
        <v>282.39</v>
      </c>
      <c r="E6" s="107">
        <v>276.89999999999998</v>
      </c>
      <c r="F6" s="107">
        <v>278.82033898305082</v>
      </c>
      <c r="G6" s="107">
        <v>280.9375</v>
      </c>
      <c r="H6" s="107">
        <v>277.8</v>
      </c>
      <c r="I6" s="107">
        <v>280.85899999999998</v>
      </c>
      <c r="J6" s="107">
        <v>279.27</v>
      </c>
      <c r="K6" s="107">
        <v>275.2</v>
      </c>
      <c r="L6" s="102">
        <v>280</v>
      </c>
      <c r="M6" s="98">
        <f t="shared" si="0"/>
        <v>278.30685056497174</v>
      </c>
      <c r="N6" s="98">
        <f t="shared" si="1"/>
        <v>10.498333333333335</v>
      </c>
      <c r="O6" s="61">
        <v>266</v>
      </c>
      <c r="P6" s="62">
        <v>294</v>
      </c>
      <c r="Q6" s="116">
        <f t="shared" si="2"/>
        <v>100.32428877218305</v>
      </c>
    </row>
    <row r="7" spans="1:18" ht="15.95" customHeight="1">
      <c r="A7" s="63">
        <v>6</v>
      </c>
      <c r="B7" s="107">
        <v>278.11111111111109</v>
      </c>
      <c r="C7" s="107">
        <v>272.16727272727275</v>
      </c>
      <c r="D7" s="107">
        <v>282.45</v>
      </c>
      <c r="E7" s="107">
        <v>271.97000000000003</v>
      </c>
      <c r="F7" s="107">
        <v>279.4909090909091</v>
      </c>
      <c r="G7" s="107">
        <v>279.82704402515725</v>
      </c>
      <c r="H7" s="107">
        <v>275.39999999999998</v>
      </c>
      <c r="I7" s="107">
        <v>281.79500000000002</v>
      </c>
      <c r="J7" s="98">
        <v>278.85000000000002</v>
      </c>
      <c r="K7" s="107">
        <v>275.8095238095238</v>
      </c>
      <c r="L7" s="102">
        <v>280</v>
      </c>
      <c r="M7" s="98">
        <f t="shared" si="0"/>
        <v>277.58708607639744</v>
      </c>
      <c r="N7" s="98">
        <f t="shared" si="1"/>
        <v>10.479999999999961</v>
      </c>
      <c r="O7" s="61">
        <v>266</v>
      </c>
      <c r="P7" s="62">
        <v>294</v>
      </c>
      <c r="Q7" s="116">
        <f t="shared" si="2"/>
        <v>100.06482746085312</v>
      </c>
    </row>
    <row r="8" spans="1:18" ht="15.95" customHeight="1">
      <c r="A8" s="63">
        <v>7</v>
      </c>
      <c r="B8" s="107">
        <v>276.4375</v>
      </c>
      <c r="C8" s="107">
        <v>271.87149999999997</v>
      </c>
      <c r="D8" s="107">
        <v>278.02</v>
      </c>
      <c r="E8" s="107">
        <v>270.98</v>
      </c>
      <c r="F8" s="107">
        <v>278.65409840000001</v>
      </c>
      <c r="G8" s="107">
        <v>276.49918699186986</v>
      </c>
      <c r="H8" s="107">
        <v>275.39999999999998</v>
      </c>
      <c r="I8" s="107">
        <v>280.80200000000002</v>
      </c>
      <c r="J8" s="98">
        <v>277.08999999999997</v>
      </c>
      <c r="K8" s="107">
        <v>277.06666666666666</v>
      </c>
      <c r="L8" s="102">
        <v>280</v>
      </c>
      <c r="M8" s="98">
        <f t="shared" si="0"/>
        <v>276.28209520585369</v>
      </c>
      <c r="N8" s="98">
        <f t="shared" si="1"/>
        <v>9.8220000000000027</v>
      </c>
      <c r="O8" s="61">
        <v>266</v>
      </c>
      <c r="P8" s="62">
        <v>294</v>
      </c>
      <c r="Q8" s="116">
        <f t="shared" si="2"/>
        <v>99.594403248600656</v>
      </c>
    </row>
    <row r="9" spans="1:18" ht="15.95" customHeight="1">
      <c r="A9" s="63">
        <v>8</v>
      </c>
      <c r="B9" s="107">
        <v>277</v>
      </c>
      <c r="C9" s="107">
        <v>271.71409090909088</v>
      </c>
      <c r="D9" s="107">
        <v>279.89</v>
      </c>
      <c r="E9" s="107">
        <v>270.36</v>
      </c>
      <c r="F9" s="107">
        <v>282.15692307692319</v>
      </c>
      <c r="G9" s="107">
        <v>276.46491228070181</v>
      </c>
      <c r="H9" s="107">
        <v>274.89999999999998</v>
      </c>
      <c r="I9" s="107">
        <v>279.86900000000003</v>
      </c>
      <c r="J9" s="107">
        <v>276.62</v>
      </c>
      <c r="K9" s="107">
        <v>277.27272727272725</v>
      </c>
      <c r="L9" s="102">
        <v>280</v>
      </c>
      <c r="M9" s="98">
        <f t="shared" si="0"/>
        <v>276.62476535394433</v>
      </c>
      <c r="N9" s="98">
        <f t="shared" si="1"/>
        <v>11.796923076923179</v>
      </c>
      <c r="O9" s="61">
        <v>266</v>
      </c>
      <c r="P9" s="62">
        <v>294</v>
      </c>
      <c r="Q9" s="116">
        <f t="shared" si="2"/>
        <v>99.717929273277591</v>
      </c>
    </row>
    <row r="10" spans="1:18" ht="15.95" customHeight="1">
      <c r="A10" s="63">
        <v>9</v>
      </c>
      <c r="B10" s="107">
        <v>277.15625</v>
      </c>
      <c r="C10" s="107">
        <v>273.72473684210524</v>
      </c>
      <c r="D10" s="107">
        <v>279.95</v>
      </c>
      <c r="E10" s="107">
        <v>271.83</v>
      </c>
      <c r="F10" s="107">
        <v>282.24923076923073</v>
      </c>
      <c r="G10" s="107">
        <v>274.94469696969696</v>
      </c>
      <c r="H10" s="107">
        <v>275</v>
      </c>
      <c r="I10" s="107">
        <v>280.14299999999997</v>
      </c>
      <c r="J10" s="107">
        <v>277.2</v>
      </c>
      <c r="K10" s="107">
        <v>276.25</v>
      </c>
      <c r="L10" s="102">
        <v>280</v>
      </c>
      <c r="M10" s="98">
        <f t="shared" si="0"/>
        <v>276.84479145810326</v>
      </c>
      <c r="N10" s="98">
        <f t="shared" si="1"/>
        <v>10.419230769230751</v>
      </c>
      <c r="O10" s="61">
        <v>266</v>
      </c>
      <c r="P10" s="62">
        <v>294</v>
      </c>
      <c r="Q10" s="116">
        <f t="shared" si="2"/>
        <v>99.797244469314805</v>
      </c>
    </row>
    <row r="11" spans="1:18" ht="15.95" customHeight="1">
      <c r="A11" s="63">
        <v>10</v>
      </c>
      <c r="B11" s="107">
        <v>276.375</v>
      </c>
      <c r="C11" s="107">
        <v>275.69150000000002</v>
      </c>
      <c r="D11" s="107">
        <v>280.27</v>
      </c>
      <c r="E11" s="107">
        <v>273.77</v>
      </c>
      <c r="F11" s="107">
        <v>280.54166666666663</v>
      </c>
      <c r="G11" s="107">
        <v>275.8174603174603</v>
      </c>
      <c r="H11" s="107">
        <v>275.3</v>
      </c>
      <c r="I11" s="107">
        <v>277.95100000000002</v>
      </c>
      <c r="J11" s="107">
        <v>277.37</v>
      </c>
      <c r="K11" s="107">
        <v>274.5625</v>
      </c>
      <c r="L11" s="102">
        <v>280</v>
      </c>
      <c r="M11" s="98">
        <f t="shared" si="0"/>
        <v>276.76491269841262</v>
      </c>
      <c r="N11" s="98">
        <f t="shared" si="1"/>
        <v>6.771666666666647</v>
      </c>
      <c r="O11" s="61">
        <v>266</v>
      </c>
      <c r="P11" s="62">
        <v>294</v>
      </c>
      <c r="Q11" s="116">
        <f t="shared" si="2"/>
        <v>99.768449706492035</v>
      </c>
    </row>
    <row r="12" spans="1:18" ht="15.95" customHeight="1">
      <c r="A12" s="63">
        <v>11</v>
      </c>
      <c r="B12" s="107">
        <v>278</v>
      </c>
      <c r="C12" s="107">
        <v>275.81899999999996</v>
      </c>
      <c r="D12" s="107">
        <v>282.07</v>
      </c>
      <c r="E12" s="107">
        <v>274.64</v>
      </c>
      <c r="F12" s="107">
        <v>279.85666666666663</v>
      </c>
      <c r="G12" s="107">
        <v>277.08695652173913</v>
      </c>
      <c r="H12" s="107">
        <v>276</v>
      </c>
      <c r="I12" s="107">
        <v>278.06700000000001</v>
      </c>
      <c r="J12" s="98">
        <v>278.33</v>
      </c>
      <c r="K12" s="107">
        <v>277.63157894736844</v>
      </c>
      <c r="L12" s="102">
        <v>280</v>
      </c>
      <c r="M12" s="98">
        <f t="shared" si="0"/>
        <v>277.75012021357736</v>
      </c>
      <c r="N12" s="98">
        <f t="shared" si="1"/>
        <v>7.4300000000000068</v>
      </c>
      <c r="O12" s="61">
        <v>266</v>
      </c>
      <c r="P12" s="62">
        <v>294</v>
      </c>
      <c r="Q12" s="116">
        <f t="shared" si="2"/>
        <v>100.12359814445276</v>
      </c>
    </row>
    <row r="13" spans="1:18" ht="15.95" customHeight="1">
      <c r="A13" s="63">
        <v>12</v>
      </c>
      <c r="B13" s="107">
        <v>279.5625</v>
      </c>
      <c r="C13" s="107">
        <v>275.62609523809522</v>
      </c>
      <c r="D13" s="107">
        <v>281.64</v>
      </c>
      <c r="E13" s="107">
        <v>273.45999999999998</v>
      </c>
      <c r="F13" s="107">
        <v>279.82456140350888</v>
      </c>
      <c r="G13" s="107">
        <v>276.22727272727275</v>
      </c>
      <c r="H13" s="107">
        <v>274.7</v>
      </c>
      <c r="I13" s="107">
        <v>276.34100000000001</v>
      </c>
      <c r="J13" s="98">
        <v>278.04000000000002</v>
      </c>
      <c r="K13" s="107">
        <v>275.3125</v>
      </c>
      <c r="L13" s="102">
        <v>280</v>
      </c>
      <c r="M13" s="98">
        <f t="shared" si="0"/>
        <v>277.07339293688767</v>
      </c>
      <c r="N13" s="98">
        <f t="shared" si="1"/>
        <v>8.1800000000000068</v>
      </c>
      <c r="O13" s="61">
        <v>266</v>
      </c>
      <c r="P13" s="62">
        <v>294</v>
      </c>
      <c r="Q13" s="116">
        <f t="shared" si="2"/>
        <v>99.879650923646622</v>
      </c>
    </row>
    <row r="14" spans="1:18" ht="15.95" customHeight="1">
      <c r="A14" s="63">
        <v>1</v>
      </c>
      <c r="B14" s="107">
        <v>279.625</v>
      </c>
      <c r="C14" s="107">
        <v>277.65994999999992</v>
      </c>
      <c r="D14" s="107">
        <v>282.13</v>
      </c>
      <c r="E14" s="107">
        <v>271.22000000000003</v>
      </c>
      <c r="F14" s="107">
        <v>282.3894736842106</v>
      </c>
      <c r="G14" s="107">
        <v>276.52222222222224</v>
      </c>
      <c r="H14" s="107">
        <v>273.89999999999998</v>
      </c>
      <c r="I14" s="107">
        <v>275.97500000000002</v>
      </c>
      <c r="J14" s="107">
        <v>278.42</v>
      </c>
      <c r="K14" s="107">
        <v>280.29411764705884</v>
      </c>
      <c r="L14" s="102">
        <v>280</v>
      </c>
      <c r="M14" s="98">
        <f t="shared" si="0"/>
        <v>277.8135763553492</v>
      </c>
      <c r="N14" s="98">
        <f t="shared" si="1"/>
        <v>11.169473684210573</v>
      </c>
      <c r="O14" s="61">
        <v>266</v>
      </c>
      <c r="P14" s="62">
        <v>294</v>
      </c>
      <c r="Q14" s="116">
        <f t="shared" si="2"/>
        <v>100.14647286808447</v>
      </c>
    </row>
    <row r="15" spans="1:18" ht="15.95" customHeight="1">
      <c r="A15" s="63">
        <v>2</v>
      </c>
      <c r="B15" s="107">
        <v>278.96875</v>
      </c>
      <c r="C15" s="107">
        <v>276.55415000000005</v>
      </c>
      <c r="D15" s="107">
        <v>282.79000000000002</v>
      </c>
      <c r="E15" s="107">
        <v>270.74</v>
      </c>
      <c r="F15" s="107">
        <v>280.37</v>
      </c>
      <c r="G15" s="107">
        <v>278.57142857142856</v>
      </c>
      <c r="H15" s="107">
        <v>274.7</v>
      </c>
      <c r="I15" s="107">
        <v>275.44900000000001</v>
      </c>
      <c r="J15" s="107">
        <v>277.85000000000002</v>
      </c>
      <c r="K15" s="107">
        <v>275.41176470588238</v>
      </c>
      <c r="L15" s="102">
        <v>280</v>
      </c>
      <c r="M15" s="98">
        <f t="shared" si="0"/>
        <v>277.14050932773108</v>
      </c>
      <c r="N15" s="98">
        <f t="shared" si="1"/>
        <v>12.050000000000011</v>
      </c>
      <c r="O15" s="61">
        <v>266</v>
      </c>
      <c r="P15" s="62">
        <v>294</v>
      </c>
      <c r="Q15" s="116">
        <f t="shared" si="2"/>
        <v>99.903845096958037</v>
      </c>
      <c r="R15" s="12"/>
    </row>
    <row r="16" spans="1:18" ht="15.95" customHeight="1">
      <c r="A16" s="63">
        <v>3</v>
      </c>
      <c r="B16" s="107">
        <v>281.25</v>
      </c>
      <c r="C16" s="107">
        <v>275.66818181818184</v>
      </c>
      <c r="D16" s="107">
        <v>281.86</v>
      </c>
      <c r="E16" s="107">
        <v>274.02999999999997</v>
      </c>
      <c r="F16" s="107">
        <v>280.98030303030293</v>
      </c>
      <c r="G16" s="107">
        <v>277.76785714285717</v>
      </c>
      <c r="H16" s="107">
        <v>274.7</v>
      </c>
      <c r="I16" s="107">
        <v>274.952</v>
      </c>
      <c r="J16" s="107">
        <v>275.20999999999998</v>
      </c>
      <c r="K16" s="107">
        <v>282.83333333333331</v>
      </c>
      <c r="L16" s="102">
        <v>280</v>
      </c>
      <c r="M16" s="98">
        <f t="shared" si="0"/>
        <v>277.92516753246753</v>
      </c>
      <c r="N16" s="98">
        <f t="shared" si="1"/>
        <v>8.8033333333333417</v>
      </c>
      <c r="O16" s="61">
        <v>266</v>
      </c>
      <c r="P16" s="62">
        <v>294</v>
      </c>
      <c r="Q16" s="116">
        <f t="shared" si="2"/>
        <v>100.18669934995121</v>
      </c>
      <c r="R16" s="12"/>
    </row>
    <row r="17" spans="1:18" ht="15.95" customHeight="1">
      <c r="A17" s="63">
        <v>4</v>
      </c>
      <c r="B17" s="107">
        <v>277.625</v>
      </c>
      <c r="C17" s="107">
        <v>276.85419999999999</v>
      </c>
      <c r="D17" s="188"/>
      <c r="E17" s="107">
        <v>277.39</v>
      </c>
      <c r="F17" s="107">
        <v>281.16140350877191</v>
      </c>
      <c r="G17" s="107">
        <v>276.59848484848493</v>
      </c>
      <c r="H17" s="107">
        <v>273.8</v>
      </c>
      <c r="I17" s="107">
        <v>274.95100000000002</v>
      </c>
      <c r="J17" s="107">
        <v>273.8</v>
      </c>
      <c r="K17" s="188"/>
      <c r="L17" s="102">
        <v>280</v>
      </c>
      <c r="M17" s="98">
        <f t="shared" si="0"/>
        <v>276.52251104465711</v>
      </c>
      <c r="N17" s="98">
        <f t="shared" si="1"/>
        <v>7.3614035087719003</v>
      </c>
      <c r="O17" s="61">
        <v>266</v>
      </c>
      <c r="P17" s="62">
        <v>294</v>
      </c>
      <c r="Q17" s="116">
        <f t="shared" si="2"/>
        <v>99.681068553419976</v>
      </c>
      <c r="R17" s="12"/>
    </row>
    <row r="18" spans="1:18" ht="15.95" customHeight="1">
      <c r="A18" s="63">
        <v>5</v>
      </c>
      <c r="B18" s="107">
        <v>278.09375</v>
      </c>
      <c r="C18" s="107">
        <v>278.07</v>
      </c>
      <c r="D18" s="188"/>
      <c r="E18" s="107">
        <v>277.29000000000002</v>
      </c>
      <c r="F18" s="107">
        <v>279.78813559322032</v>
      </c>
      <c r="G18" s="107">
        <v>277</v>
      </c>
      <c r="H18" s="107">
        <v>274.60000000000002</v>
      </c>
      <c r="I18" s="107">
        <v>275.48200000000003</v>
      </c>
      <c r="J18" s="107">
        <v>274.64</v>
      </c>
      <c r="K18" s="188"/>
      <c r="L18" s="102">
        <v>280</v>
      </c>
      <c r="M18" s="98">
        <f t="shared" si="0"/>
        <v>276.87048569915248</v>
      </c>
      <c r="N18" s="98">
        <f>MAX(B18:K18)-MIN(B18:K18)</f>
        <v>5.188135593220295</v>
      </c>
      <c r="O18" s="61">
        <v>266</v>
      </c>
      <c r="P18" s="62">
        <v>294</v>
      </c>
      <c r="Q18" s="116">
        <f t="shared" si="2"/>
        <v>99.806506751050122</v>
      </c>
    </row>
    <row r="19" spans="1:18" ht="15.95" customHeight="1">
      <c r="A19" s="65">
        <v>6</v>
      </c>
      <c r="B19" s="107">
        <v>280.125</v>
      </c>
      <c r="C19" s="107">
        <v>277.13409090909084</v>
      </c>
      <c r="D19" s="188"/>
      <c r="E19" s="107">
        <v>273.64</v>
      </c>
      <c r="F19" s="107">
        <v>279.10526315789463</v>
      </c>
      <c r="G19" s="188"/>
      <c r="H19" s="107">
        <v>275.5</v>
      </c>
      <c r="I19" s="107">
        <v>275.04599999999999</v>
      </c>
      <c r="J19" s="107">
        <v>276.37</v>
      </c>
      <c r="K19" s="188"/>
      <c r="L19" s="102">
        <v>280</v>
      </c>
      <c r="M19" s="98">
        <f t="shared" si="0"/>
        <v>276.70290772385505</v>
      </c>
      <c r="N19" s="98">
        <f>MAX(B19:K19)-MIN(B19:K19)</f>
        <v>6.4850000000000136</v>
      </c>
      <c r="O19" s="61">
        <v>266</v>
      </c>
      <c r="P19" s="62">
        <v>294</v>
      </c>
      <c r="Q19" s="116">
        <f t="shared" si="2"/>
        <v>99.746098100844534</v>
      </c>
    </row>
    <row r="20" spans="1:18" ht="15.95" customHeight="1">
      <c r="A20" s="65">
        <v>7</v>
      </c>
      <c r="B20" s="188"/>
      <c r="C20" s="107">
        <v>275.77580952380947</v>
      </c>
      <c r="D20" s="188"/>
      <c r="E20" s="188"/>
      <c r="F20" s="188"/>
      <c r="G20" s="188"/>
      <c r="H20" s="107">
        <v>275.89999999999998</v>
      </c>
      <c r="I20" s="107">
        <v>275.62</v>
      </c>
      <c r="J20" s="188"/>
      <c r="K20" s="188"/>
      <c r="L20" s="102">
        <v>280</v>
      </c>
      <c r="M20" s="98">
        <f t="shared" si="0"/>
        <v>275.7652698412698</v>
      </c>
      <c r="N20" s="98">
        <f>MAX(B20:K20)-MIN(B20:K20)</f>
        <v>0.27999999999997272</v>
      </c>
      <c r="O20" s="61">
        <v>266</v>
      </c>
      <c r="P20" s="62">
        <v>294</v>
      </c>
      <c r="Q20" s="116">
        <f t="shared" si="2"/>
        <v>99.408097604251438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R20"/>
  <sheetViews>
    <sheetView zoomScale="80" workbookViewId="0">
      <selection activeCell="T30" sqref="T30"/>
    </sheetView>
  </sheetViews>
  <sheetFormatPr defaultRowHeight="13.5"/>
  <cols>
    <col min="1" max="1" width="3.125" customWidth="1"/>
    <col min="2" max="2" width="9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25" customWidth="1"/>
    <col min="15" max="16" width="2.625" customWidth="1"/>
  </cols>
  <sheetData>
    <row r="1" spans="1:18" ht="20.100000000000001" customHeight="1">
      <c r="F1" s="54" t="s">
        <v>7</v>
      </c>
    </row>
    <row r="2" spans="1:18" ht="15.95" customHeight="1">
      <c r="A2" s="2" t="s">
        <v>66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298.75</v>
      </c>
      <c r="E3" s="107">
        <v>291.77</v>
      </c>
      <c r="F3" s="107"/>
      <c r="G3" s="107">
        <v>296.27777777777777</v>
      </c>
      <c r="H3" s="107"/>
      <c r="I3" s="107">
        <v>301.91699999999997</v>
      </c>
      <c r="J3" s="107"/>
      <c r="K3" s="107"/>
      <c r="L3" s="102">
        <v>295</v>
      </c>
      <c r="M3" s="98">
        <f t="shared" ref="M3:M20" si="0">AVERAGE(B3:K3)</f>
        <v>297.17869444444443</v>
      </c>
      <c r="N3" s="98">
        <f t="shared" ref="N3:N17" si="1">MAX(B3:K3)-MIN(B3:K3)</f>
        <v>10.146999999999991</v>
      </c>
      <c r="O3" s="72">
        <v>280</v>
      </c>
      <c r="P3" s="73">
        <v>310</v>
      </c>
      <c r="Q3" s="75">
        <f>M3/M3*100</f>
        <v>100</v>
      </c>
    </row>
    <row r="4" spans="1:18" ht="15.95" customHeight="1">
      <c r="A4" s="63">
        <v>3</v>
      </c>
      <c r="B4" s="107">
        <v>299</v>
      </c>
      <c r="C4" s="107">
        <v>289.32499999999999</v>
      </c>
      <c r="D4" s="107">
        <v>300.02</v>
      </c>
      <c r="E4" s="107">
        <v>292.87</v>
      </c>
      <c r="F4" s="107">
        <v>295.6206896551725</v>
      </c>
      <c r="G4" s="107">
        <v>295.84615384615387</v>
      </c>
      <c r="H4" s="107">
        <v>291.8</v>
      </c>
      <c r="I4" s="107">
        <v>297.48200000000003</v>
      </c>
      <c r="J4" s="107">
        <v>297.38</v>
      </c>
      <c r="K4" s="107">
        <v>299.80769230769232</v>
      </c>
      <c r="L4" s="102">
        <v>295</v>
      </c>
      <c r="M4" s="98">
        <f t="shared" si="0"/>
        <v>295.91515358090192</v>
      </c>
      <c r="N4" s="98">
        <f t="shared" si="1"/>
        <v>10.694999999999993</v>
      </c>
      <c r="O4" s="72">
        <v>280</v>
      </c>
      <c r="P4" s="73">
        <v>310</v>
      </c>
      <c r="Q4" s="75">
        <f>M4/M$3*100</f>
        <v>99.574821180938073</v>
      </c>
    </row>
    <row r="5" spans="1:18" ht="15.95" customHeight="1">
      <c r="A5" s="63">
        <v>4</v>
      </c>
      <c r="B5" s="107">
        <v>298.14814814814815</v>
      </c>
      <c r="C5" s="107">
        <v>290.01049999999998</v>
      </c>
      <c r="D5" s="107">
        <v>297</v>
      </c>
      <c r="E5" s="107">
        <v>292.86</v>
      </c>
      <c r="F5" s="107">
        <v>295.69375000000002</v>
      </c>
      <c r="G5" s="107">
        <v>296.57051282051282</v>
      </c>
      <c r="H5" s="107">
        <v>291.60000000000002</v>
      </c>
      <c r="I5" s="107">
        <v>293.64999999999998</v>
      </c>
      <c r="J5" s="107">
        <v>298.52</v>
      </c>
      <c r="K5" s="107">
        <v>297.3</v>
      </c>
      <c r="L5" s="102">
        <v>295</v>
      </c>
      <c r="M5" s="98">
        <f t="shared" si="0"/>
        <v>295.13529109686613</v>
      </c>
      <c r="N5" s="98">
        <f t="shared" si="1"/>
        <v>8.5095000000000027</v>
      </c>
      <c r="O5" s="72">
        <v>280</v>
      </c>
      <c r="P5" s="73">
        <v>310</v>
      </c>
      <c r="Q5" s="75">
        <f t="shared" ref="Q5:Q17" si="2">M5/M$3*100</f>
        <v>99.312399110105005</v>
      </c>
    </row>
    <row r="6" spans="1:18" ht="15.95" customHeight="1">
      <c r="A6" s="63">
        <v>5</v>
      </c>
      <c r="B6" s="107">
        <v>303.33333333333331</v>
      </c>
      <c r="C6" s="107">
        <v>291.29722222222222</v>
      </c>
      <c r="D6" s="107">
        <v>295.66000000000003</v>
      </c>
      <c r="E6" s="107">
        <v>292.99</v>
      </c>
      <c r="F6" s="107">
        <v>294.01864406779657</v>
      </c>
      <c r="G6" s="107">
        <v>295.54797979797974</v>
      </c>
      <c r="H6" s="107">
        <v>293</v>
      </c>
      <c r="I6" s="107">
        <v>294.41199999999998</v>
      </c>
      <c r="J6" s="107">
        <v>300.12</v>
      </c>
      <c r="K6" s="107">
        <v>297.89999999999998</v>
      </c>
      <c r="L6" s="102">
        <v>295</v>
      </c>
      <c r="M6" s="98">
        <f t="shared" si="0"/>
        <v>295.82791794213318</v>
      </c>
      <c r="N6" s="98">
        <f t="shared" si="1"/>
        <v>12.036111111111097</v>
      </c>
      <c r="O6" s="72">
        <v>280</v>
      </c>
      <c r="P6" s="73">
        <v>310</v>
      </c>
      <c r="Q6" s="75">
        <f t="shared" si="2"/>
        <v>99.5454665736262</v>
      </c>
    </row>
    <row r="7" spans="1:18" ht="15.95" customHeight="1">
      <c r="A7" s="63">
        <v>6</v>
      </c>
      <c r="B7" s="107">
        <v>299.92592592592592</v>
      </c>
      <c r="C7" s="107">
        <v>292.5872727272727</v>
      </c>
      <c r="D7" s="107">
        <v>295.61</v>
      </c>
      <c r="E7" s="107">
        <v>299.72000000000003</v>
      </c>
      <c r="F7" s="107">
        <v>293.91363636363627</v>
      </c>
      <c r="G7" s="107">
        <v>295.4848484848485</v>
      </c>
      <c r="H7" s="107">
        <v>294.2</v>
      </c>
      <c r="I7" s="107">
        <v>297.93200000000002</v>
      </c>
      <c r="J7" s="98">
        <v>299.06</v>
      </c>
      <c r="K7" s="107">
        <v>297.90476190476193</v>
      </c>
      <c r="L7" s="102">
        <v>295</v>
      </c>
      <c r="M7" s="98">
        <f t="shared" si="0"/>
        <v>296.63384454064453</v>
      </c>
      <c r="N7" s="98">
        <f t="shared" si="1"/>
        <v>7.3386531986532191</v>
      </c>
      <c r="O7" s="72">
        <v>280</v>
      </c>
      <c r="P7" s="73">
        <v>310</v>
      </c>
      <c r="Q7" s="75">
        <f t="shared" si="2"/>
        <v>99.816659163666344</v>
      </c>
    </row>
    <row r="8" spans="1:18" ht="15.95" customHeight="1">
      <c r="A8" s="63">
        <v>7</v>
      </c>
      <c r="B8" s="107">
        <v>296.8125</v>
      </c>
      <c r="C8" s="107">
        <v>291.12050000000005</v>
      </c>
      <c r="D8" s="107">
        <v>292.48</v>
      </c>
      <c r="E8" s="107">
        <v>297.86</v>
      </c>
      <c r="F8" s="107">
        <v>299.51147539999999</v>
      </c>
      <c r="G8" s="107">
        <v>296.85416666666663</v>
      </c>
      <c r="H8" s="107">
        <v>295.10000000000002</v>
      </c>
      <c r="I8" s="107">
        <v>297.709</v>
      </c>
      <c r="J8" s="98">
        <v>298.19</v>
      </c>
      <c r="K8" s="107">
        <v>298.05882352941177</v>
      </c>
      <c r="L8" s="102">
        <v>295</v>
      </c>
      <c r="M8" s="98">
        <f t="shared" si="0"/>
        <v>296.36964655960782</v>
      </c>
      <c r="N8" s="98">
        <f t="shared" si="1"/>
        <v>8.3909753999999452</v>
      </c>
      <c r="O8" s="72">
        <v>280</v>
      </c>
      <c r="P8" s="73">
        <v>310</v>
      </c>
      <c r="Q8" s="75">
        <f t="shared" si="2"/>
        <v>99.727757103735499</v>
      </c>
    </row>
    <row r="9" spans="1:18" ht="15.95" customHeight="1">
      <c r="A9" s="63">
        <v>8</v>
      </c>
      <c r="B9" s="107">
        <v>298.09375</v>
      </c>
      <c r="C9" s="107">
        <v>291.03681818181809</v>
      </c>
      <c r="D9" s="107">
        <v>292.25</v>
      </c>
      <c r="E9" s="107">
        <v>300.89999999999998</v>
      </c>
      <c r="F9" s="107">
        <v>299.75692307692304</v>
      </c>
      <c r="G9" s="107">
        <v>296.20175438596488</v>
      </c>
      <c r="H9" s="107">
        <v>295.8</v>
      </c>
      <c r="I9" s="107">
        <v>297.91699999999997</v>
      </c>
      <c r="J9" s="107">
        <v>296.56</v>
      </c>
      <c r="K9" s="107">
        <v>295.36363636363637</v>
      </c>
      <c r="L9" s="102">
        <v>295</v>
      </c>
      <c r="M9" s="98">
        <f t="shared" si="0"/>
        <v>296.38798820083423</v>
      </c>
      <c r="N9" s="98">
        <f t="shared" si="1"/>
        <v>9.8631818181818858</v>
      </c>
      <c r="O9" s="72">
        <v>280</v>
      </c>
      <c r="P9" s="73">
        <v>310</v>
      </c>
      <c r="Q9" s="75">
        <f t="shared" si="2"/>
        <v>99.73392902708305</v>
      </c>
    </row>
    <row r="10" spans="1:18" ht="15.95" customHeight="1">
      <c r="A10" s="63">
        <v>9</v>
      </c>
      <c r="B10" s="107">
        <v>295.78125</v>
      </c>
      <c r="C10" s="107">
        <v>294.18315789473689</v>
      </c>
      <c r="D10" s="107">
        <v>295.18</v>
      </c>
      <c r="E10" s="107">
        <v>302.35000000000002</v>
      </c>
      <c r="F10" s="107">
        <v>296.74769230769232</v>
      </c>
      <c r="G10" s="107">
        <v>296.05303030303031</v>
      </c>
      <c r="H10" s="107">
        <v>296.39999999999998</v>
      </c>
      <c r="I10" s="107">
        <v>297.952</v>
      </c>
      <c r="J10" s="107">
        <v>302.33</v>
      </c>
      <c r="K10" s="107">
        <v>296.59090909090907</v>
      </c>
      <c r="L10" s="102">
        <v>295</v>
      </c>
      <c r="M10" s="98">
        <f t="shared" si="0"/>
        <v>297.35680395963681</v>
      </c>
      <c r="N10" s="98">
        <f t="shared" si="1"/>
        <v>8.1668421052631288</v>
      </c>
      <c r="O10" s="72">
        <v>280</v>
      </c>
      <c r="P10" s="73">
        <v>310</v>
      </c>
      <c r="Q10" s="75">
        <f t="shared" si="2"/>
        <v>100.05993347387347</v>
      </c>
    </row>
    <row r="11" spans="1:18" ht="15.95" customHeight="1">
      <c r="A11" s="63">
        <v>10</v>
      </c>
      <c r="B11" s="107">
        <v>295.875</v>
      </c>
      <c r="C11" s="107">
        <v>292.57400000000001</v>
      </c>
      <c r="D11" s="107">
        <v>296.66000000000003</v>
      </c>
      <c r="E11" s="107">
        <v>296.66000000000003</v>
      </c>
      <c r="F11" s="107">
        <v>295.52333333333331</v>
      </c>
      <c r="G11" s="107">
        <v>298.49999999999994</v>
      </c>
      <c r="H11" s="107">
        <v>297.60000000000002</v>
      </c>
      <c r="I11" s="107">
        <v>293.66699999999997</v>
      </c>
      <c r="J11" s="107">
        <v>296.79000000000002</v>
      </c>
      <c r="K11" s="107">
        <v>299.83333333333331</v>
      </c>
      <c r="L11" s="102">
        <v>295</v>
      </c>
      <c r="M11" s="98">
        <f t="shared" si="0"/>
        <v>296.36826666666673</v>
      </c>
      <c r="N11" s="98">
        <f t="shared" si="1"/>
        <v>7.2593333333333021</v>
      </c>
      <c r="O11" s="72">
        <v>280</v>
      </c>
      <c r="P11" s="73">
        <v>310</v>
      </c>
      <c r="Q11" s="75">
        <f t="shared" si="2"/>
        <v>99.727292772689253</v>
      </c>
    </row>
    <row r="12" spans="1:18" ht="15.95" customHeight="1">
      <c r="A12" s="63">
        <v>11</v>
      </c>
      <c r="B12" s="107">
        <v>296</v>
      </c>
      <c r="C12" s="107">
        <v>293.42099999999999</v>
      </c>
      <c r="D12" s="107">
        <v>298.75</v>
      </c>
      <c r="E12" s="107">
        <v>295.19</v>
      </c>
      <c r="F12" s="107">
        <v>295.14333333333337</v>
      </c>
      <c r="G12" s="107">
        <v>301.18840579710144</v>
      </c>
      <c r="H12" s="107">
        <v>296.8</v>
      </c>
      <c r="I12" s="107">
        <v>291.31599999999997</v>
      </c>
      <c r="J12" s="98">
        <v>300.31</v>
      </c>
      <c r="K12" s="107">
        <v>296.35000000000002</v>
      </c>
      <c r="L12" s="102">
        <v>295</v>
      </c>
      <c r="M12" s="98">
        <f t="shared" si="0"/>
        <v>296.44687391304348</v>
      </c>
      <c r="N12" s="98">
        <f t="shared" si="1"/>
        <v>9.8724057971014645</v>
      </c>
      <c r="O12" s="72">
        <v>280</v>
      </c>
      <c r="P12" s="73">
        <v>310</v>
      </c>
      <c r="Q12" s="75">
        <f t="shared" si="2"/>
        <v>99.753743944272642</v>
      </c>
    </row>
    <row r="13" spans="1:18" ht="15.95" customHeight="1">
      <c r="A13" s="63">
        <v>12</v>
      </c>
      <c r="B13" s="107">
        <v>301.6875</v>
      </c>
      <c r="C13" s="107">
        <v>293.62209523809531</v>
      </c>
      <c r="D13" s="107">
        <v>298.98</v>
      </c>
      <c r="E13" s="107">
        <v>297.24</v>
      </c>
      <c r="F13" s="107">
        <v>300.54912280701757</v>
      </c>
      <c r="G13" s="107">
        <v>300.65909090909093</v>
      </c>
      <c r="H13" s="107">
        <v>295.39999999999998</v>
      </c>
      <c r="I13" s="107">
        <v>291.22399999999999</v>
      </c>
      <c r="J13" s="98">
        <v>299.83</v>
      </c>
      <c r="K13" s="107">
        <v>299.06666666666666</v>
      </c>
      <c r="L13" s="102">
        <v>295</v>
      </c>
      <c r="M13" s="98">
        <f t="shared" si="0"/>
        <v>297.82584756208701</v>
      </c>
      <c r="N13" s="98">
        <f t="shared" si="1"/>
        <v>10.46350000000001</v>
      </c>
      <c r="O13" s="72">
        <v>280</v>
      </c>
      <c r="P13" s="73">
        <v>310</v>
      </c>
      <c r="Q13" s="75">
        <f t="shared" si="2"/>
        <v>100.2177656506811</v>
      </c>
    </row>
    <row r="14" spans="1:18" ht="15.95" customHeight="1">
      <c r="A14" s="63">
        <v>1</v>
      </c>
      <c r="B14" s="107">
        <v>300.8125</v>
      </c>
      <c r="C14" s="107">
        <v>293.23079999999993</v>
      </c>
      <c r="D14" s="107">
        <v>298.66000000000003</v>
      </c>
      <c r="E14" s="107">
        <v>295.33</v>
      </c>
      <c r="F14" s="107">
        <v>300.30172413793099</v>
      </c>
      <c r="G14" s="107">
        <v>302.97777777777782</v>
      </c>
      <c r="H14" s="107">
        <v>295.8</v>
      </c>
      <c r="I14" s="107">
        <v>290.90199999999999</v>
      </c>
      <c r="J14" s="107">
        <v>299.11</v>
      </c>
      <c r="K14" s="107">
        <v>295.52941176470586</v>
      </c>
      <c r="L14" s="102">
        <v>295</v>
      </c>
      <c r="M14" s="98">
        <f t="shared" si="0"/>
        <v>297.26542136804147</v>
      </c>
      <c r="N14" s="98">
        <f t="shared" si="1"/>
        <v>12.07577777777783</v>
      </c>
      <c r="O14" s="72">
        <v>280</v>
      </c>
      <c r="P14" s="73">
        <v>310</v>
      </c>
      <c r="Q14" s="75">
        <f t="shared" si="2"/>
        <v>100.02918342573621</v>
      </c>
    </row>
    <row r="15" spans="1:18" ht="15.95" customHeight="1">
      <c r="A15" s="63">
        <v>2</v>
      </c>
      <c r="B15" s="107">
        <v>298.8125</v>
      </c>
      <c r="C15" s="107">
        <v>291.55500000000001</v>
      </c>
      <c r="D15" s="107">
        <v>300.14999999999998</v>
      </c>
      <c r="E15" s="107">
        <v>293.95999999999998</v>
      </c>
      <c r="F15" s="107">
        <v>304.18275862068975</v>
      </c>
      <c r="G15" s="107">
        <v>301.88095238095235</v>
      </c>
      <c r="H15" s="107">
        <v>292.2</v>
      </c>
      <c r="I15" s="107">
        <v>292.32100000000003</v>
      </c>
      <c r="J15" s="107">
        <v>296.64999999999998</v>
      </c>
      <c r="K15" s="107">
        <v>294.89473684210526</v>
      </c>
      <c r="L15" s="102">
        <v>295</v>
      </c>
      <c r="M15" s="98">
        <f t="shared" si="0"/>
        <v>296.66069478437475</v>
      </c>
      <c r="N15" s="98">
        <f t="shared" si="1"/>
        <v>12.627758620689747</v>
      </c>
      <c r="O15" s="72">
        <v>280</v>
      </c>
      <c r="P15" s="73">
        <v>310</v>
      </c>
      <c r="Q15" s="75">
        <f t="shared" si="2"/>
        <v>99.825694213699251</v>
      </c>
      <c r="R15" s="12"/>
    </row>
    <row r="16" spans="1:18" ht="15.95" customHeight="1">
      <c r="A16" s="63">
        <v>3</v>
      </c>
      <c r="B16" s="107">
        <v>298.59375</v>
      </c>
      <c r="C16" s="107">
        <v>293.20681818181816</v>
      </c>
      <c r="D16" s="107">
        <v>298.86</v>
      </c>
      <c r="E16" s="107">
        <v>294.56</v>
      </c>
      <c r="F16" s="107">
        <v>302.76666666666671</v>
      </c>
      <c r="G16" s="107">
        <v>301.61309523809513</v>
      </c>
      <c r="H16" s="107">
        <v>292.39999999999998</v>
      </c>
      <c r="I16" s="107">
        <v>289.64800000000002</v>
      </c>
      <c r="J16" s="107">
        <v>298.94</v>
      </c>
      <c r="K16" s="107">
        <v>303.89999999999998</v>
      </c>
      <c r="L16" s="102">
        <v>295</v>
      </c>
      <c r="M16" s="98">
        <f t="shared" si="0"/>
        <v>297.44883300865803</v>
      </c>
      <c r="N16" s="98">
        <f t="shared" si="1"/>
        <v>14.251999999999953</v>
      </c>
      <c r="O16" s="72">
        <v>280</v>
      </c>
      <c r="P16" s="73">
        <v>310</v>
      </c>
      <c r="Q16" s="75">
        <f t="shared" si="2"/>
        <v>100.0909010535626</v>
      </c>
      <c r="R16" s="12"/>
    </row>
    <row r="17" spans="1:18" ht="15.95" customHeight="1">
      <c r="A17" s="63">
        <v>4</v>
      </c>
      <c r="B17" s="107">
        <v>296.65625</v>
      </c>
      <c r="C17" s="107">
        <v>293.42165</v>
      </c>
      <c r="D17" s="188"/>
      <c r="E17" s="107">
        <v>295.41000000000003</v>
      </c>
      <c r="F17" s="107">
        <v>302.23333333333323</v>
      </c>
      <c r="G17" s="107">
        <v>299.89130434782606</v>
      </c>
      <c r="H17" s="107">
        <v>292.3</v>
      </c>
      <c r="I17" s="107">
        <v>289.85500000000002</v>
      </c>
      <c r="J17" s="107">
        <v>303.20999999999998</v>
      </c>
      <c r="K17" s="188"/>
      <c r="L17" s="102">
        <v>295</v>
      </c>
      <c r="M17" s="98">
        <f t="shared" si="0"/>
        <v>296.62219221014493</v>
      </c>
      <c r="N17" s="98">
        <f t="shared" si="1"/>
        <v>13.354999999999961</v>
      </c>
      <c r="O17" s="72">
        <v>280</v>
      </c>
      <c r="P17" s="73">
        <v>310</v>
      </c>
      <c r="Q17" s="75">
        <f t="shared" si="2"/>
        <v>99.812738179182119</v>
      </c>
      <c r="R17" s="12"/>
    </row>
    <row r="18" spans="1:18" ht="15.95" customHeight="1">
      <c r="A18" s="63">
        <v>5</v>
      </c>
      <c r="B18" s="107">
        <v>296.65625</v>
      </c>
      <c r="C18" s="107">
        <v>292.5675</v>
      </c>
      <c r="D18" s="188"/>
      <c r="E18" s="107">
        <v>295.51</v>
      </c>
      <c r="F18" s="107">
        <v>294.51</v>
      </c>
      <c r="G18" s="107">
        <v>298.14285714285717</v>
      </c>
      <c r="H18" s="107">
        <v>294.3</v>
      </c>
      <c r="I18" s="107">
        <v>294.81700000000001</v>
      </c>
      <c r="J18" s="107">
        <v>303.56</v>
      </c>
      <c r="K18" s="188"/>
      <c r="L18" s="102">
        <v>295</v>
      </c>
      <c r="M18" s="98">
        <f t="shared" si="0"/>
        <v>296.25795089285714</v>
      </c>
      <c r="N18" s="98">
        <f>MAX(B18:K18)-MIN(B18:K18)</f>
        <v>10.992500000000007</v>
      </c>
      <c r="O18" s="72">
        <v>280</v>
      </c>
      <c r="P18" s="73">
        <v>310</v>
      </c>
      <c r="Q18" s="75">
        <f>M18/M$3*100</f>
        <v>99.690171748917408</v>
      </c>
      <c r="R18" s="12"/>
    </row>
    <row r="19" spans="1:18" ht="15.95" customHeight="1">
      <c r="A19" s="65">
        <v>6</v>
      </c>
      <c r="B19" s="107">
        <v>297.28125</v>
      </c>
      <c r="C19" s="107">
        <v>293.03636363636366</v>
      </c>
      <c r="D19" s="188"/>
      <c r="E19" s="107">
        <v>295.2</v>
      </c>
      <c r="F19" s="107">
        <v>293.72105263157897</v>
      </c>
      <c r="G19" s="188"/>
      <c r="H19" s="107">
        <v>293.89999999999998</v>
      </c>
      <c r="I19" s="107">
        <v>291.75799999999998</v>
      </c>
      <c r="J19" s="107">
        <v>303.91000000000003</v>
      </c>
      <c r="K19" s="188"/>
      <c r="L19" s="102">
        <v>295</v>
      </c>
      <c r="M19" s="98">
        <f t="shared" si="0"/>
        <v>295.54380946684893</v>
      </c>
      <c r="N19" s="98">
        <f>MAX(B19:K19)-MIN(B19:K19)</f>
        <v>12.152000000000044</v>
      </c>
      <c r="O19" s="72">
        <v>280</v>
      </c>
      <c r="P19" s="73">
        <v>310</v>
      </c>
      <c r="Q19" s="75">
        <f>M19/M$3*100</f>
        <v>99.449864674635634</v>
      </c>
    </row>
    <row r="20" spans="1:18" ht="15.95" customHeight="1">
      <c r="A20" s="65">
        <v>7</v>
      </c>
      <c r="B20" s="188"/>
      <c r="C20" s="107">
        <v>293.27861904761909</v>
      </c>
      <c r="D20" s="188"/>
      <c r="E20" s="188"/>
      <c r="F20" s="188"/>
      <c r="G20" s="188"/>
      <c r="H20" s="107">
        <v>293</v>
      </c>
      <c r="I20" s="107">
        <v>291.08600000000001</v>
      </c>
      <c r="J20" s="188"/>
      <c r="K20" s="188"/>
      <c r="L20" s="102">
        <v>295</v>
      </c>
      <c r="M20" s="98">
        <f t="shared" si="0"/>
        <v>292.45487301587303</v>
      </c>
      <c r="N20" s="98">
        <f>MAX(B20:K20)-MIN(B20:K20)</f>
        <v>2.1926190476190754</v>
      </c>
      <c r="O20" s="72">
        <v>280</v>
      </c>
      <c r="P20" s="73">
        <v>310</v>
      </c>
      <c r="Q20" s="75">
        <f>M20/M$3*100</f>
        <v>98.410444114305619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R20"/>
  <sheetViews>
    <sheetView zoomScale="80" workbookViewId="0">
      <selection activeCell="T32" sqref="T32"/>
    </sheetView>
  </sheetViews>
  <sheetFormatPr defaultRowHeight="13.5"/>
  <cols>
    <col min="1" max="1" width="3.6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375" customWidth="1"/>
    <col min="15" max="16" width="2.625" customWidth="1"/>
  </cols>
  <sheetData>
    <row r="1" spans="1:18" ht="20.100000000000001" customHeight="1">
      <c r="F1" s="54" t="s">
        <v>8</v>
      </c>
    </row>
    <row r="2" spans="1:18" s="77" customFormat="1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150</v>
      </c>
      <c r="K2" s="69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s="77" customFormat="1" ht="15.95" customHeight="1">
      <c r="A3" s="63">
        <v>2</v>
      </c>
      <c r="B3" s="107"/>
      <c r="C3" s="107"/>
      <c r="D3" s="107">
        <v>71.349999999999994</v>
      </c>
      <c r="E3" s="107">
        <v>71.03</v>
      </c>
      <c r="F3" s="107"/>
      <c r="G3" s="107">
        <v>70</v>
      </c>
      <c r="H3" s="107"/>
      <c r="I3" s="107">
        <v>70.638999999999996</v>
      </c>
      <c r="J3" s="107"/>
      <c r="K3" s="107"/>
      <c r="L3" s="102">
        <v>71</v>
      </c>
      <c r="M3" s="98">
        <f t="shared" ref="M3:M20" si="0">AVERAGE(B3:K3)</f>
        <v>70.754750000000001</v>
      </c>
      <c r="N3" s="98">
        <f t="shared" ref="N3:N17" si="1">MAX(B3:K3)-MIN(B3:K3)</f>
        <v>1.3499999999999943</v>
      </c>
      <c r="O3" s="72">
        <v>67</v>
      </c>
      <c r="P3" s="73">
        <v>75</v>
      </c>
      <c r="Q3" s="116">
        <f>M3/M3*100</f>
        <v>100</v>
      </c>
    </row>
    <row r="4" spans="1:18" s="77" customFormat="1" ht="15.95" customHeight="1">
      <c r="A4" s="63">
        <v>3</v>
      </c>
      <c r="B4" s="107">
        <v>70.888888888888886</v>
      </c>
      <c r="C4" s="107">
        <v>69.649090909090916</v>
      </c>
      <c r="D4" s="107">
        <v>71.8</v>
      </c>
      <c r="E4" s="107">
        <v>71.08</v>
      </c>
      <c r="F4" s="107">
        <v>71.737037037037027</v>
      </c>
      <c r="G4" s="107">
        <v>70.333333333333329</v>
      </c>
      <c r="H4" s="107">
        <v>71.3</v>
      </c>
      <c r="I4" s="107">
        <v>70.494</v>
      </c>
      <c r="J4" s="107">
        <v>72.17</v>
      </c>
      <c r="K4" s="107">
        <v>70</v>
      </c>
      <c r="L4" s="102">
        <v>71</v>
      </c>
      <c r="M4" s="98">
        <f t="shared" si="0"/>
        <v>70.945235016835014</v>
      </c>
      <c r="N4" s="98">
        <f t="shared" si="1"/>
        <v>2.5209090909090861</v>
      </c>
      <c r="O4" s="72">
        <v>67</v>
      </c>
      <c r="P4" s="73">
        <v>75</v>
      </c>
      <c r="Q4" s="116">
        <f>M4/M$3*100</f>
        <v>100.2692186981581</v>
      </c>
    </row>
    <row r="5" spans="1:18" s="77" customFormat="1" ht="15.95" customHeight="1">
      <c r="A5" s="63">
        <v>4</v>
      </c>
      <c r="B5" s="107">
        <v>70.407407407407405</v>
      </c>
      <c r="C5" s="107">
        <v>69.847999999999985</v>
      </c>
      <c r="D5" s="107">
        <v>71.599999999999994</v>
      </c>
      <c r="E5" s="107">
        <v>71.41</v>
      </c>
      <c r="F5" s="107">
        <v>71.740322580645142</v>
      </c>
      <c r="G5" s="107">
        <v>72.352564102564102</v>
      </c>
      <c r="H5" s="107">
        <v>71.8</v>
      </c>
      <c r="I5" s="107">
        <v>70.275000000000006</v>
      </c>
      <c r="J5" s="107">
        <v>72.53</v>
      </c>
      <c r="K5" s="107">
        <v>70.590909090909093</v>
      </c>
      <c r="L5" s="102">
        <v>71</v>
      </c>
      <c r="M5" s="98">
        <f t="shared" si="0"/>
        <v>71.255420318152574</v>
      </c>
      <c r="N5" s="98">
        <f t="shared" si="1"/>
        <v>2.6820000000000164</v>
      </c>
      <c r="O5" s="72">
        <v>67</v>
      </c>
      <c r="P5" s="73">
        <v>75</v>
      </c>
      <c r="Q5" s="116">
        <f t="shared" ref="Q5:Q17" si="2">M5/M$3*100</f>
        <v>100.70761371943591</v>
      </c>
    </row>
    <row r="6" spans="1:18" s="77" customFormat="1" ht="15.95" customHeight="1">
      <c r="A6" s="63">
        <v>5</v>
      </c>
      <c r="B6" s="107">
        <v>70.444444444444443</v>
      </c>
      <c r="C6" s="107">
        <v>69.859444444444449</v>
      </c>
      <c r="D6" s="107">
        <v>71.790000000000006</v>
      </c>
      <c r="E6" s="107">
        <v>71.41</v>
      </c>
      <c r="F6" s="107">
        <v>71.891379310344846</v>
      </c>
      <c r="G6" s="107">
        <v>72.323232323232318</v>
      </c>
      <c r="H6" s="107">
        <v>71.3</v>
      </c>
      <c r="I6" s="107">
        <v>70.459000000000003</v>
      </c>
      <c r="J6" s="107">
        <v>72.53</v>
      </c>
      <c r="K6" s="107">
        <v>69.95</v>
      </c>
      <c r="L6" s="102">
        <v>71</v>
      </c>
      <c r="M6" s="98">
        <f t="shared" si="0"/>
        <v>71.195750052246609</v>
      </c>
      <c r="N6" s="98">
        <f t="shared" si="1"/>
        <v>2.670555555555552</v>
      </c>
      <c r="O6" s="72">
        <v>67</v>
      </c>
      <c r="P6" s="73">
        <v>75</v>
      </c>
      <c r="Q6" s="116">
        <f t="shared" si="2"/>
        <v>100.62327978297799</v>
      </c>
    </row>
    <row r="7" spans="1:18" s="77" customFormat="1" ht="15.95" customHeight="1">
      <c r="A7" s="63">
        <v>6</v>
      </c>
      <c r="B7" s="107">
        <v>70.666666666666671</v>
      </c>
      <c r="C7" s="107">
        <v>70.023181818181811</v>
      </c>
      <c r="D7" s="107">
        <v>70.8</v>
      </c>
      <c r="E7" s="107">
        <v>72.02</v>
      </c>
      <c r="F7" s="107">
        <v>71.285483870967738</v>
      </c>
      <c r="G7" s="107">
        <v>72.61999999999999</v>
      </c>
      <c r="H7" s="107">
        <v>70</v>
      </c>
      <c r="I7" s="107">
        <v>70.58</v>
      </c>
      <c r="J7" s="98">
        <v>73</v>
      </c>
      <c r="K7" s="107">
        <v>69.900000000000006</v>
      </c>
      <c r="L7" s="102">
        <v>71</v>
      </c>
      <c r="M7" s="98">
        <f t="shared" si="0"/>
        <v>71.089533235581627</v>
      </c>
      <c r="N7" s="98">
        <f t="shared" si="1"/>
        <v>3.0999999999999943</v>
      </c>
      <c r="O7" s="72">
        <v>67</v>
      </c>
      <c r="P7" s="73">
        <v>75</v>
      </c>
      <c r="Q7" s="116">
        <f t="shared" si="2"/>
        <v>100.47316008548066</v>
      </c>
    </row>
    <row r="8" spans="1:18" s="77" customFormat="1" ht="15.95" customHeight="1">
      <c r="A8" s="63">
        <v>7</v>
      </c>
      <c r="B8" s="107">
        <v>71.4375</v>
      </c>
      <c r="C8" s="107">
        <v>70.631499999999988</v>
      </c>
      <c r="D8" s="107">
        <v>69.67</v>
      </c>
      <c r="E8" s="107">
        <v>71.459999999999994</v>
      </c>
      <c r="F8" s="107">
        <v>71.775000000000006</v>
      </c>
      <c r="G8" s="107">
        <v>69.693333333333328</v>
      </c>
      <c r="H8" s="107">
        <v>69.8</v>
      </c>
      <c r="I8" s="107">
        <v>71.081000000000003</v>
      </c>
      <c r="J8" s="98">
        <v>72.98</v>
      </c>
      <c r="K8" s="107">
        <v>69</v>
      </c>
      <c r="L8" s="102">
        <v>71</v>
      </c>
      <c r="M8" s="98">
        <f t="shared" si="0"/>
        <v>70.752833333333328</v>
      </c>
      <c r="N8" s="98">
        <f t="shared" si="1"/>
        <v>3.980000000000004</v>
      </c>
      <c r="O8" s="72">
        <v>67</v>
      </c>
      <c r="P8" s="73">
        <v>75</v>
      </c>
      <c r="Q8" s="116">
        <f t="shared" si="2"/>
        <v>99.997291112375251</v>
      </c>
    </row>
    <row r="9" spans="1:18" s="77" customFormat="1" ht="15.95" customHeight="1">
      <c r="A9" s="63">
        <v>8</v>
      </c>
      <c r="B9" s="107">
        <v>70.78125</v>
      </c>
      <c r="C9" s="107">
        <v>70.260454545454536</v>
      </c>
      <c r="D9" s="107">
        <v>69.89</v>
      </c>
      <c r="E9" s="107">
        <v>71.37</v>
      </c>
      <c r="F9" s="107">
        <v>70.59666666666665</v>
      </c>
      <c r="G9" s="107">
        <v>68.71052631578948</v>
      </c>
      <c r="H9" s="107">
        <v>70.7</v>
      </c>
      <c r="I9" s="107">
        <v>70.320999999999998</v>
      </c>
      <c r="J9" s="107">
        <v>72.37</v>
      </c>
      <c r="K9" s="107">
        <v>70.727272727272734</v>
      </c>
      <c r="L9" s="102">
        <v>71</v>
      </c>
      <c r="M9" s="98">
        <f t="shared" si="0"/>
        <v>70.572717025518344</v>
      </c>
      <c r="N9" s="98">
        <f t="shared" si="1"/>
        <v>3.6594736842105249</v>
      </c>
      <c r="O9" s="72">
        <v>67</v>
      </c>
      <c r="P9" s="73">
        <v>75</v>
      </c>
      <c r="Q9" s="116">
        <f t="shared" si="2"/>
        <v>99.742726849460055</v>
      </c>
    </row>
    <row r="10" spans="1:18" s="77" customFormat="1" ht="15.95" customHeight="1">
      <c r="A10" s="63">
        <v>9</v>
      </c>
      <c r="B10" s="107">
        <v>71.09375</v>
      </c>
      <c r="C10" s="107">
        <v>70.149473684210534</v>
      </c>
      <c r="D10" s="107">
        <v>69.95</v>
      </c>
      <c r="E10" s="107">
        <v>71.260000000000005</v>
      </c>
      <c r="F10" s="107">
        <v>70.609523809523807</v>
      </c>
      <c r="G10" s="107">
        <v>68.76136363636364</v>
      </c>
      <c r="H10" s="107">
        <v>70.8</v>
      </c>
      <c r="I10" s="107">
        <v>70.286000000000001</v>
      </c>
      <c r="J10" s="107">
        <v>70.91</v>
      </c>
      <c r="K10" s="107">
        <v>69.590909090909093</v>
      </c>
      <c r="L10" s="102">
        <v>71</v>
      </c>
      <c r="M10" s="98">
        <f t="shared" si="0"/>
        <v>70.341102022100699</v>
      </c>
      <c r="N10" s="98">
        <f t="shared" si="1"/>
        <v>2.4986363636363649</v>
      </c>
      <c r="O10" s="72">
        <v>67</v>
      </c>
      <c r="P10" s="73">
        <v>75</v>
      </c>
      <c r="Q10" s="116">
        <f t="shared" si="2"/>
        <v>99.415377797392679</v>
      </c>
    </row>
    <row r="11" spans="1:18" s="77" customFormat="1" ht="15.95" customHeight="1">
      <c r="A11" s="63">
        <v>10</v>
      </c>
      <c r="B11" s="107">
        <v>70.40625</v>
      </c>
      <c r="C11" s="107">
        <v>70.401499999999999</v>
      </c>
      <c r="D11" s="107">
        <v>70.56</v>
      </c>
      <c r="E11" s="107">
        <v>71.19</v>
      </c>
      <c r="F11" s="107">
        <v>70.986206896551735</v>
      </c>
      <c r="G11" s="107">
        <v>69.222222222222229</v>
      </c>
      <c r="H11" s="107">
        <v>70.599999999999994</v>
      </c>
      <c r="I11" s="107">
        <v>71.066999999999993</v>
      </c>
      <c r="J11" s="107">
        <v>71.209999999999994</v>
      </c>
      <c r="K11" s="107">
        <v>69.411764705882348</v>
      </c>
      <c r="L11" s="102">
        <v>71</v>
      </c>
      <c r="M11" s="98">
        <f t="shared" si="0"/>
        <v>70.505494382465628</v>
      </c>
      <c r="N11" s="98">
        <f t="shared" si="1"/>
        <v>1.9877777777777652</v>
      </c>
      <c r="O11" s="72">
        <v>67</v>
      </c>
      <c r="P11" s="73">
        <v>75</v>
      </c>
      <c r="Q11" s="116">
        <f t="shared" si="2"/>
        <v>99.647718891615938</v>
      </c>
    </row>
    <row r="12" spans="1:18" s="77" customFormat="1" ht="15.95" customHeight="1">
      <c r="A12" s="63">
        <v>11</v>
      </c>
      <c r="B12" s="107">
        <v>70.65625</v>
      </c>
      <c r="C12" s="107">
        <v>70.277500000000003</v>
      </c>
      <c r="D12" s="107">
        <v>70.45</v>
      </c>
      <c r="E12" s="107">
        <v>71.489999999999995</v>
      </c>
      <c r="F12" s="107">
        <v>71.372222222222234</v>
      </c>
      <c r="G12" s="107">
        <v>70.25</v>
      </c>
      <c r="H12" s="107">
        <v>70.5</v>
      </c>
      <c r="I12" s="107">
        <v>70.617999999999995</v>
      </c>
      <c r="J12" s="98">
        <v>72.14</v>
      </c>
      <c r="K12" s="107">
        <v>71.349999999999994</v>
      </c>
      <c r="L12" s="102">
        <v>71</v>
      </c>
      <c r="M12" s="98">
        <f t="shared" si="0"/>
        <v>70.910397222222215</v>
      </c>
      <c r="N12" s="98">
        <f t="shared" si="1"/>
        <v>1.8900000000000006</v>
      </c>
      <c r="O12" s="72">
        <v>67</v>
      </c>
      <c r="P12" s="73">
        <v>75</v>
      </c>
      <c r="Q12" s="116">
        <f t="shared" si="2"/>
        <v>100.21998130474945</v>
      </c>
    </row>
    <row r="13" spans="1:18" s="77" customFormat="1" ht="15.95" customHeight="1">
      <c r="A13" s="63">
        <v>12</v>
      </c>
      <c r="B13" s="107">
        <v>70.96875</v>
      </c>
      <c r="C13" s="107">
        <v>70.365285714285719</v>
      </c>
      <c r="D13" s="107">
        <v>70.89</v>
      </c>
      <c r="E13" s="107">
        <v>71.39</v>
      </c>
      <c r="F13" s="107">
        <v>71.616666666666688</v>
      </c>
      <c r="G13" s="107">
        <v>70.416666666666671</v>
      </c>
      <c r="H13" s="107">
        <v>71</v>
      </c>
      <c r="I13" s="107">
        <v>71.36</v>
      </c>
      <c r="J13" s="98">
        <v>72.44</v>
      </c>
      <c r="K13" s="107">
        <v>71.25</v>
      </c>
      <c r="L13" s="102">
        <v>71</v>
      </c>
      <c r="M13" s="98">
        <f t="shared" si="0"/>
        <v>71.169736904761905</v>
      </c>
      <c r="N13" s="98">
        <f t="shared" si="1"/>
        <v>2.0747142857142791</v>
      </c>
      <c r="O13" s="72">
        <v>67</v>
      </c>
      <c r="P13" s="73">
        <v>75</v>
      </c>
      <c r="Q13" s="116">
        <f t="shared" si="2"/>
        <v>100.58651455169003</v>
      </c>
    </row>
    <row r="14" spans="1:18" s="77" customFormat="1" ht="15.95" customHeight="1">
      <c r="A14" s="63">
        <v>1</v>
      </c>
      <c r="B14" s="107">
        <v>70.09375</v>
      </c>
      <c r="C14" s="107">
        <v>70.023399999999995</v>
      </c>
      <c r="D14" s="107">
        <v>70.66</v>
      </c>
      <c r="E14" s="107">
        <v>71.02</v>
      </c>
      <c r="F14" s="107">
        <v>71.196491228070172</v>
      </c>
      <c r="G14" s="107">
        <v>70.477777777777789</v>
      </c>
      <c r="H14" s="107">
        <v>70.400000000000006</v>
      </c>
      <c r="I14" s="107">
        <v>71.281999999999996</v>
      </c>
      <c r="J14" s="107">
        <v>72.8</v>
      </c>
      <c r="K14" s="107">
        <v>71.705882352941174</v>
      </c>
      <c r="L14" s="102">
        <v>71</v>
      </c>
      <c r="M14" s="98">
        <f t="shared" si="0"/>
        <v>70.965930135878907</v>
      </c>
      <c r="N14" s="98">
        <f t="shared" si="1"/>
        <v>2.776600000000002</v>
      </c>
      <c r="O14" s="72">
        <v>67</v>
      </c>
      <c r="P14" s="73">
        <v>75</v>
      </c>
      <c r="Q14" s="116">
        <f t="shared" si="2"/>
        <v>100.29846778609055</v>
      </c>
    </row>
    <row r="15" spans="1:18" s="77" customFormat="1" ht="15.95" customHeight="1">
      <c r="A15" s="63">
        <v>2</v>
      </c>
      <c r="B15" s="107">
        <v>70.09375</v>
      </c>
      <c r="C15" s="107">
        <v>70.082499999999996</v>
      </c>
      <c r="D15" s="107">
        <v>70.81</v>
      </c>
      <c r="E15" s="107">
        <v>71.02</v>
      </c>
      <c r="F15" s="107">
        <v>71.643859649122817</v>
      </c>
      <c r="G15" s="107">
        <v>70.354166666666657</v>
      </c>
      <c r="H15" s="107">
        <v>70.900000000000006</v>
      </c>
      <c r="I15" s="107">
        <v>71.825999999999993</v>
      </c>
      <c r="J15" s="107">
        <v>72.099999999999994</v>
      </c>
      <c r="K15" s="107">
        <v>71.4375</v>
      </c>
      <c r="L15" s="102">
        <v>71</v>
      </c>
      <c r="M15" s="98">
        <f t="shared" si="0"/>
        <v>71.026777631578938</v>
      </c>
      <c r="N15" s="98">
        <f t="shared" si="1"/>
        <v>2.0174999999999983</v>
      </c>
      <c r="O15" s="72">
        <v>67</v>
      </c>
      <c r="P15" s="73">
        <v>75</v>
      </c>
      <c r="Q15" s="116">
        <f t="shared" si="2"/>
        <v>100.38446553988098</v>
      </c>
      <c r="R15" s="78"/>
    </row>
    <row r="16" spans="1:18" s="77" customFormat="1" ht="15.95" customHeight="1">
      <c r="A16" s="63">
        <v>3</v>
      </c>
      <c r="B16" s="107">
        <v>70.25</v>
      </c>
      <c r="C16" s="107">
        <v>69.984409090909082</v>
      </c>
      <c r="D16" s="107">
        <v>70.77</v>
      </c>
      <c r="E16" s="107">
        <v>71.209999999999994</v>
      </c>
      <c r="F16" s="107">
        <v>71.398333333333341</v>
      </c>
      <c r="G16" s="107">
        <v>70.139880952380949</v>
      </c>
      <c r="H16" s="107">
        <v>71.599999999999994</v>
      </c>
      <c r="I16" s="107">
        <v>70.441999999999993</v>
      </c>
      <c r="J16" s="107">
        <v>71.48</v>
      </c>
      <c r="K16" s="107">
        <v>70.75</v>
      </c>
      <c r="L16" s="102">
        <v>71</v>
      </c>
      <c r="M16" s="98">
        <f t="shared" si="0"/>
        <v>70.802462337662334</v>
      </c>
      <c r="N16" s="98">
        <f t="shared" si="1"/>
        <v>1.615590909090912</v>
      </c>
      <c r="O16" s="72">
        <v>67</v>
      </c>
      <c r="P16" s="73">
        <v>75</v>
      </c>
      <c r="Q16" s="116">
        <f t="shared" si="2"/>
        <v>100.0674334057605</v>
      </c>
      <c r="R16" s="78"/>
    </row>
    <row r="17" spans="1:18" s="77" customFormat="1" ht="15.95" customHeight="1">
      <c r="A17" s="63">
        <v>4</v>
      </c>
      <c r="B17" s="107">
        <v>70.4375</v>
      </c>
      <c r="C17" s="107">
        <v>70.3583</v>
      </c>
      <c r="D17" s="188"/>
      <c r="E17" s="107">
        <v>70.83</v>
      </c>
      <c r="F17" s="107">
        <v>71.55094339622643</v>
      </c>
      <c r="G17" s="107">
        <v>70.463768115942031</v>
      </c>
      <c r="H17" s="107">
        <v>71.099999999999994</v>
      </c>
      <c r="I17" s="107">
        <v>70.177000000000007</v>
      </c>
      <c r="J17" s="107">
        <v>71.099999999999994</v>
      </c>
      <c r="K17" s="188"/>
      <c r="L17" s="102">
        <v>71</v>
      </c>
      <c r="M17" s="98">
        <f t="shared" si="0"/>
        <v>70.752188939021067</v>
      </c>
      <c r="N17" s="98">
        <f t="shared" si="1"/>
        <v>1.3739433962264229</v>
      </c>
      <c r="O17" s="72">
        <v>67</v>
      </c>
      <c r="P17" s="73">
        <v>75</v>
      </c>
      <c r="Q17" s="116">
        <f t="shared" si="2"/>
        <v>99.996380368838928</v>
      </c>
      <c r="R17" s="78"/>
    </row>
    <row r="18" spans="1:18" s="77" customFormat="1" ht="15.95" customHeight="1">
      <c r="A18" s="63">
        <v>5</v>
      </c>
      <c r="B18" s="107">
        <v>70.5625</v>
      </c>
      <c r="C18" s="107">
        <v>70.209149999999994</v>
      </c>
      <c r="D18" s="188"/>
      <c r="E18" s="107">
        <v>70.709999999999994</v>
      </c>
      <c r="F18" s="107">
        <v>70.939655172413779</v>
      </c>
      <c r="G18" s="107">
        <v>70</v>
      </c>
      <c r="H18" s="107">
        <v>70.900000000000006</v>
      </c>
      <c r="I18" s="107">
        <v>71.048000000000002</v>
      </c>
      <c r="J18" s="107">
        <v>71.13</v>
      </c>
      <c r="K18" s="188"/>
      <c r="L18" s="102">
        <v>71</v>
      </c>
      <c r="M18" s="98">
        <f t="shared" si="0"/>
        <v>70.687413146551719</v>
      </c>
      <c r="N18" s="98">
        <f>MAX(B18:K18)-MIN(B18:K18)</f>
        <v>1.1299999999999955</v>
      </c>
      <c r="O18" s="72">
        <v>67</v>
      </c>
      <c r="P18" s="73">
        <v>75</v>
      </c>
      <c r="Q18" s="116">
        <f>M18/M$3*100</f>
        <v>99.904830624872133</v>
      </c>
      <c r="R18" s="78"/>
    </row>
    <row r="19" spans="1:18" s="77" customFormat="1" ht="15.95" customHeight="1">
      <c r="A19" s="65">
        <v>6</v>
      </c>
      <c r="B19" s="107">
        <v>70.375</v>
      </c>
      <c r="C19" s="107">
        <v>69.981818181818184</v>
      </c>
      <c r="D19" s="188"/>
      <c r="E19" s="107">
        <v>70.650000000000006</v>
      </c>
      <c r="F19" s="107">
        <v>71.098245614035108</v>
      </c>
      <c r="G19" s="188"/>
      <c r="H19" s="107">
        <v>69.900000000000006</v>
      </c>
      <c r="I19" s="107">
        <v>70.977999999999994</v>
      </c>
      <c r="J19" s="107">
        <v>71.19</v>
      </c>
      <c r="K19" s="188"/>
      <c r="L19" s="102">
        <v>71</v>
      </c>
      <c r="M19" s="98">
        <f t="shared" si="0"/>
        <v>70.596151970836189</v>
      </c>
      <c r="N19" s="98">
        <f>MAX(B19:K19)-MIN(B19:K19)</f>
        <v>1.289999999999992</v>
      </c>
      <c r="O19" s="72">
        <v>67</v>
      </c>
      <c r="P19" s="73">
        <v>75</v>
      </c>
      <c r="Q19" s="116">
        <f>M19/M$3*100</f>
        <v>99.775848223385978</v>
      </c>
    </row>
    <row r="20" spans="1:18" s="77" customFormat="1" ht="15.95" customHeight="1">
      <c r="A20" s="65">
        <v>7</v>
      </c>
      <c r="B20" s="188"/>
      <c r="C20" s="107">
        <v>69.893666666666661</v>
      </c>
      <c r="D20" s="188"/>
      <c r="E20" s="188"/>
      <c r="F20" s="188"/>
      <c r="G20" s="188"/>
      <c r="H20" s="107">
        <v>70.599999999999994</v>
      </c>
      <c r="I20" s="107">
        <v>70.736000000000004</v>
      </c>
      <c r="J20" s="188"/>
      <c r="K20" s="188"/>
      <c r="L20" s="102">
        <v>71</v>
      </c>
      <c r="M20" s="98">
        <f t="shared" si="0"/>
        <v>70.409888888888887</v>
      </c>
      <c r="N20" s="98">
        <f>MAX(B20:K20)-MIN(B20:K20)</f>
        <v>0.84233333333334315</v>
      </c>
      <c r="O20" s="72">
        <v>67</v>
      </c>
      <c r="P20" s="73">
        <v>75</v>
      </c>
      <c r="Q20" s="116">
        <f>M20/M$3*100</f>
        <v>99.512596523751256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R44"/>
  <sheetViews>
    <sheetView zoomScale="80" workbookViewId="0">
      <selection activeCell="R31" sqref="R31"/>
    </sheetView>
  </sheetViews>
  <sheetFormatPr defaultRowHeight="13.5"/>
  <cols>
    <col min="1" max="1" width="3.5" customWidth="1"/>
    <col min="2" max="2" width="8.87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5" customWidth="1"/>
    <col min="15" max="16" width="2.625" customWidth="1"/>
  </cols>
  <sheetData>
    <row r="1" spans="1:18" ht="20.100000000000001" customHeight="1">
      <c r="F1" s="54" t="s">
        <v>67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158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218.22</v>
      </c>
      <c r="E3" s="107">
        <v>241.09</v>
      </c>
      <c r="F3" s="107"/>
      <c r="G3" s="107">
        <v>233.875</v>
      </c>
      <c r="H3" s="107"/>
      <c r="I3" s="107">
        <v>217.97200000000001</v>
      </c>
      <c r="J3" s="107"/>
      <c r="K3" s="107"/>
      <c r="L3" s="103">
        <v>236</v>
      </c>
      <c r="M3" s="98">
        <f t="shared" ref="M3:M20" si="0">AVERAGE(B3:C3,E3,F3,G3,H3,J3,K3)</f>
        <v>237.48250000000002</v>
      </c>
      <c r="N3" s="98">
        <f t="shared" ref="N3:N17" si="1">MAX(B3:K3)-MIN(B3:K3)</f>
        <v>23.117999999999995</v>
      </c>
      <c r="O3" s="72">
        <v>224</v>
      </c>
      <c r="P3" s="73">
        <v>248</v>
      </c>
      <c r="Q3" s="116">
        <f>M3/M3*100</f>
        <v>100</v>
      </c>
    </row>
    <row r="4" spans="1:18" ht="15.95" customHeight="1">
      <c r="A4" s="63">
        <v>3</v>
      </c>
      <c r="B4" s="107">
        <v>231.25925925925927</v>
      </c>
      <c r="C4" s="107">
        <v>237.99909090909088</v>
      </c>
      <c r="D4" s="107">
        <v>218.75</v>
      </c>
      <c r="E4" s="107">
        <v>240.9</v>
      </c>
      <c r="F4" s="107">
        <v>244</v>
      </c>
      <c r="G4" s="107">
        <v>233.6</v>
      </c>
      <c r="H4" s="107">
        <v>235</v>
      </c>
      <c r="I4" s="107">
        <v>218.16900000000001</v>
      </c>
      <c r="J4" s="107">
        <v>242.21</v>
      </c>
      <c r="K4" s="107">
        <v>234.65384615384616</v>
      </c>
      <c r="L4" s="103">
        <v>236</v>
      </c>
      <c r="M4" s="98">
        <f t="shared" si="0"/>
        <v>237.45277454027453</v>
      </c>
      <c r="N4" s="98">
        <f t="shared" si="1"/>
        <v>25.830999999999989</v>
      </c>
      <c r="O4" s="72">
        <v>224</v>
      </c>
      <c r="P4" s="73">
        <v>248</v>
      </c>
      <c r="Q4" s="116">
        <f>M4/M$3*100</f>
        <v>99.987483094659396</v>
      </c>
    </row>
    <row r="5" spans="1:18" ht="15.95" customHeight="1">
      <c r="A5" s="63">
        <v>4</v>
      </c>
      <c r="B5" s="107">
        <v>232.03703703703704</v>
      </c>
      <c r="C5" s="107">
        <v>236.56799999999998</v>
      </c>
      <c r="D5" s="107">
        <v>218.32</v>
      </c>
      <c r="E5" s="107">
        <v>240.8</v>
      </c>
      <c r="F5" s="107">
        <v>244.77868852459011</v>
      </c>
      <c r="G5" s="107">
        <v>236.47435897435895</v>
      </c>
      <c r="H5" s="107">
        <v>235.4</v>
      </c>
      <c r="I5" s="107">
        <v>219.77500000000001</v>
      </c>
      <c r="J5" s="107">
        <v>240.6</v>
      </c>
      <c r="K5" s="107">
        <v>236.13636363636363</v>
      </c>
      <c r="L5" s="103">
        <v>236</v>
      </c>
      <c r="M5" s="98">
        <f t="shared" si="0"/>
        <v>237.84930602154373</v>
      </c>
      <c r="N5" s="98">
        <f t="shared" si="1"/>
        <v>26.458688524590116</v>
      </c>
      <c r="O5" s="72">
        <v>224</v>
      </c>
      <c r="P5" s="73">
        <v>248</v>
      </c>
      <c r="Q5" s="116">
        <f t="shared" ref="Q5:Q17" si="2">M5/M$3*100</f>
        <v>100.15445602161999</v>
      </c>
    </row>
    <row r="6" spans="1:18" ht="15.95" customHeight="1">
      <c r="A6" s="63">
        <v>5</v>
      </c>
      <c r="B6" s="107">
        <v>231.62962962962962</v>
      </c>
      <c r="C6" s="107">
        <v>237.20833333333334</v>
      </c>
      <c r="D6" s="107">
        <v>217.34</v>
      </c>
      <c r="E6" s="107">
        <v>241.59</v>
      </c>
      <c r="F6" s="107">
        <v>242.6122807017544</v>
      </c>
      <c r="G6" s="107">
        <v>236.42424242424244</v>
      </c>
      <c r="H6" s="107">
        <v>236.6</v>
      </c>
      <c r="I6" s="107">
        <v>218.61199999999999</v>
      </c>
      <c r="J6" s="107">
        <v>243.1</v>
      </c>
      <c r="K6" s="107">
        <v>234.7</v>
      </c>
      <c r="L6" s="103">
        <v>236</v>
      </c>
      <c r="M6" s="98">
        <f t="shared" si="0"/>
        <v>237.98306076111996</v>
      </c>
      <c r="N6" s="98">
        <f t="shared" si="1"/>
        <v>25.759999999999991</v>
      </c>
      <c r="O6" s="72">
        <v>224</v>
      </c>
      <c r="P6" s="73">
        <v>248</v>
      </c>
      <c r="Q6" s="116">
        <f t="shared" si="2"/>
        <v>100.21077795674205</v>
      </c>
    </row>
    <row r="7" spans="1:18" ht="15.95" customHeight="1">
      <c r="A7" s="63">
        <v>6</v>
      </c>
      <c r="B7" s="107">
        <v>231.55555555555554</v>
      </c>
      <c r="C7" s="107">
        <v>236.34272727272727</v>
      </c>
      <c r="D7" s="107">
        <v>217.07</v>
      </c>
      <c r="E7" s="107">
        <v>240.26</v>
      </c>
      <c r="F7" s="107">
        <v>241.6476923076923</v>
      </c>
      <c r="G7" s="107">
        <v>236.65454545454548</v>
      </c>
      <c r="H7" s="107">
        <v>243.1</v>
      </c>
      <c r="I7" s="107">
        <v>218.875</v>
      </c>
      <c r="J7" s="98">
        <v>243.9</v>
      </c>
      <c r="K7" s="107">
        <v>234.47619047619048</v>
      </c>
      <c r="L7" s="103">
        <v>236</v>
      </c>
      <c r="M7" s="98">
        <f t="shared" si="0"/>
        <v>238.49208888333891</v>
      </c>
      <c r="N7" s="98">
        <f t="shared" si="1"/>
        <v>26.830000000000013</v>
      </c>
      <c r="O7" s="72">
        <v>224</v>
      </c>
      <c r="P7" s="73">
        <v>248</v>
      </c>
      <c r="Q7" s="116">
        <f t="shared" si="2"/>
        <v>100.42512138087602</v>
      </c>
    </row>
    <row r="8" spans="1:18" ht="15.95" customHeight="1">
      <c r="A8" s="63">
        <v>7</v>
      </c>
      <c r="B8" s="107">
        <v>231.8125</v>
      </c>
      <c r="C8" s="107">
        <v>233.35949999999997</v>
      </c>
      <c r="D8" s="107">
        <v>214</v>
      </c>
      <c r="E8" s="107">
        <v>238.96</v>
      </c>
      <c r="F8" s="107">
        <v>241.11</v>
      </c>
      <c r="G8" s="107">
        <v>236.89837398373982</v>
      </c>
      <c r="H8" s="107">
        <v>242.8</v>
      </c>
      <c r="I8" s="107">
        <v>220.81399999999999</v>
      </c>
      <c r="J8" s="98">
        <v>246.16</v>
      </c>
      <c r="K8" s="107">
        <v>233.35294117647058</v>
      </c>
      <c r="L8" s="103">
        <v>236</v>
      </c>
      <c r="M8" s="98">
        <f t="shared" si="0"/>
        <v>238.05666439502627</v>
      </c>
      <c r="N8" s="98">
        <f t="shared" si="1"/>
        <v>32.159999999999997</v>
      </c>
      <c r="O8" s="72">
        <v>224</v>
      </c>
      <c r="P8" s="73">
        <v>248</v>
      </c>
      <c r="Q8" s="116">
        <f t="shared" si="2"/>
        <v>100.241771244208</v>
      </c>
    </row>
    <row r="9" spans="1:18" ht="15.95" customHeight="1">
      <c r="A9" s="63">
        <v>8</v>
      </c>
      <c r="B9" s="107">
        <v>231.25</v>
      </c>
      <c r="C9" s="107">
        <v>232.67636363636367</v>
      </c>
      <c r="D9" s="107">
        <v>214.95</v>
      </c>
      <c r="E9" s="107">
        <v>238.07</v>
      </c>
      <c r="F9" s="107">
        <v>241.14153846153852</v>
      </c>
      <c r="G9" s="107">
        <v>234.89473684210526</v>
      </c>
      <c r="H9" s="107">
        <v>241.5</v>
      </c>
      <c r="I9" s="107">
        <v>219.988</v>
      </c>
      <c r="J9" s="107">
        <v>242.56</v>
      </c>
      <c r="K9" s="107">
        <v>233.54545454545453</v>
      </c>
      <c r="L9" s="103">
        <v>236</v>
      </c>
      <c r="M9" s="98">
        <f t="shared" si="0"/>
        <v>236.95476168568274</v>
      </c>
      <c r="N9" s="98">
        <f t="shared" si="1"/>
        <v>27.610000000000014</v>
      </c>
      <c r="O9" s="72">
        <v>224</v>
      </c>
      <c r="P9" s="73">
        <v>248</v>
      </c>
      <c r="Q9" s="116">
        <f t="shared" si="2"/>
        <v>99.7777780197205</v>
      </c>
    </row>
    <row r="10" spans="1:18" ht="15.95" customHeight="1">
      <c r="A10" s="63">
        <v>9</v>
      </c>
      <c r="B10" s="107">
        <v>230.78125</v>
      </c>
      <c r="C10" s="107">
        <v>231.62947368421052</v>
      </c>
      <c r="D10" s="107">
        <v>214.3</v>
      </c>
      <c r="E10" s="107">
        <v>239.02</v>
      </c>
      <c r="F10" s="107">
        <v>241.89531250000007</v>
      </c>
      <c r="G10" s="107">
        <v>235.61363636363637</v>
      </c>
      <c r="H10" s="107">
        <v>243.9</v>
      </c>
      <c r="I10" s="107">
        <v>220.131</v>
      </c>
      <c r="J10" s="107">
        <v>240.88</v>
      </c>
      <c r="K10" s="107">
        <v>233.77272727272728</v>
      </c>
      <c r="L10" s="103">
        <v>236</v>
      </c>
      <c r="M10" s="98">
        <f t="shared" si="0"/>
        <v>237.18654997757179</v>
      </c>
      <c r="N10" s="98">
        <f t="shared" si="1"/>
        <v>29.599999999999994</v>
      </c>
      <c r="O10" s="72">
        <v>224</v>
      </c>
      <c r="P10" s="73">
        <v>248</v>
      </c>
      <c r="Q10" s="116">
        <f t="shared" si="2"/>
        <v>99.87538028173519</v>
      </c>
    </row>
    <row r="11" spans="1:18" ht="15.95" customHeight="1">
      <c r="A11" s="63">
        <v>10</v>
      </c>
      <c r="B11" s="107">
        <v>231.03125</v>
      </c>
      <c r="C11" s="107">
        <v>231.62550000000002</v>
      </c>
      <c r="D11" s="107">
        <v>215.72</v>
      </c>
      <c r="E11" s="107">
        <v>240.7</v>
      </c>
      <c r="F11" s="107">
        <v>240.82</v>
      </c>
      <c r="G11" s="107">
        <v>234.26984126984124</v>
      </c>
      <c r="H11" s="107">
        <v>244.6</v>
      </c>
      <c r="I11" s="107">
        <v>222.80600000000001</v>
      </c>
      <c r="J11" s="107">
        <v>241.87</v>
      </c>
      <c r="K11" s="107">
        <v>234.28571428571428</v>
      </c>
      <c r="L11" s="103">
        <v>236</v>
      </c>
      <c r="M11" s="98">
        <f t="shared" si="0"/>
        <v>237.40028819444439</v>
      </c>
      <c r="N11" s="98">
        <f t="shared" si="1"/>
        <v>28.879999999999995</v>
      </c>
      <c r="O11" s="72">
        <v>224</v>
      </c>
      <c r="P11" s="73">
        <v>248</v>
      </c>
      <c r="Q11" s="116">
        <f t="shared" si="2"/>
        <v>99.96538195212041</v>
      </c>
    </row>
    <row r="12" spans="1:18" ht="15.95" customHeight="1">
      <c r="A12" s="63">
        <v>11</v>
      </c>
      <c r="B12" s="107">
        <v>231.84375</v>
      </c>
      <c r="C12" s="107">
        <v>232.48150000000001</v>
      </c>
      <c r="D12" s="107">
        <v>220.03</v>
      </c>
      <c r="E12" s="107">
        <v>242.77</v>
      </c>
      <c r="F12" s="107">
        <v>239.70500000000001</v>
      </c>
      <c r="G12" s="107">
        <v>234.15942028985509</v>
      </c>
      <c r="H12" s="107">
        <v>244.3</v>
      </c>
      <c r="I12" s="107">
        <v>221.34700000000001</v>
      </c>
      <c r="J12" s="98">
        <v>244.33</v>
      </c>
      <c r="K12" s="107">
        <v>236.15</v>
      </c>
      <c r="L12" s="103">
        <v>236</v>
      </c>
      <c r="M12" s="98">
        <f t="shared" si="0"/>
        <v>238.21745878623187</v>
      </c>
      <c r="N12" s="98">
        <f t="shared" si="1"/>
        <v>24.300000000000011</v>
      </c>
      <c r="O12" s="72">
        <v>224</v>
      </c>
      <c r="P12" s="73">
        <v>248</v>
      </c>
      <c r="Q12" s="116">
        <f t="shared" si="2"/>
        <v>100.30947913477071</v>
      </c>
    </row>
    <row r="13" spans="1:18" ht="15.95" customHeight="1">
      <c r="A13" s="63">
        <v>12</v>
      </c>
      <c r="B13" s="107">
        <v>233.21875</v>
      </c>
      <c r="C13" s="107">
        <v>232.64185714285711</v>
      </c>
      <c r="D13" s="107">
        <v>221.89</v>
      </c>
      <c r="E13" s="107">
        <v>241.6</v>
      </c>
      <c r="F13" s="107">
        <v>241.42280701754379</v>
      </c>
      <c r="G13" s="107">
        <v>235.780303030303</v>
      </c>
      <c r="H13" s="107">
        <v>241.3</v>
      </c>
      <c r="I13" s="107">
        <v>219.642</v>
      </c>
      <c r="J13" s="98">
        <v>244.07</v>
      </c>
      <c r="K13" s="107">
        <v>236</v>
      </c>
      <c r="L13" s="103">
        <v>236</v>
      </c>
      <c r="M13" s="98">
        <f t="shared" si="0"/>
        <v>238.25421464883797</v>
      </c>
      <c r="N13" s="98">
        <f t="shared" si="1"/>
        <v>24.427999999999997</v>
      </c>
      <c r="O13" s="72">
        <v>224</v>
      </c>
      <c r="P13" s="73">
        <v>248</v>
      </c>
      <c r="Q13" s="116">
        <f t="shared" si="2"/>
        <v>100.32495642787909</v>
      </c>
    </row>
    <row r="14" spans="1:18" ht="15.95" customHeight="1">
      <c r="A14" s="63">
        <v>1</v>
      </c>
      <c r="B14" s="107">
        <v>233.8125</v>
      </c>
      <c r="C14" s="107">
        <v>232.85084999999995</v>
      </c>
      <c r="D14" s="107">
        <v>222.53</v>
      </c>
      <c r="E14" s="107">
        <v>240.7</v>
      </c>
      <c r="F14" s="107">
        <v>241.98103448275862</v>
      </c>
      <c r="G14" s="107">
        <v>236.57777777777775</v>
      </c>
      <c r="H14" s="107">
        <v>241.3</v>
      </c>
      <c r="I14" s="107">
        <v>220.346</v>
      </c>
      <c r="J14" s="107">
        <v>244.26</v>
      </c>
      <c r="K14" s="107">
        <v>235.35294117647058</v>
      </c>
      <c r="L14" s="103">
        <v>236</v>
      </c>
      <c r="M14" s="98">
        <f t="shared" si="0"/>
        <v>238.35438792962583</v>
      </c>
      <c r="N14" s="98">
        <f t="shared" si="1"/>
        <v>23.913999999999987</v>
      </c>
      <c r="O14" s="72">
        <v>224</v>
      </c>
      <c r="P14" s="73">
        <v>248</v>
      </c>
      <c r="Q14" s="116">
        <f t="shared" si="2"/>
        <v>100.36713775946684</v>
      </c>
    </row>
    <row r="15" spans="1:18" ht="15.95" customHeight="1">
      <c r="A15" s="63">
        <v>2</v>
      </c>
      <c r="B15" s="107">
        <v>233.53125</v>
      </c>
      <c r="C15" s="107">
        <v>235.27664999999996</v>
      </c>
      <c r="D15" s="107">
        <v>222.62</v>
      </c>
      <c r="E15" s="107">
        <v>240.07</v>
      </c>
      <c r="F15" s="107">
        <v>242.27288135593221</v>
      </c>
      <c r="G15" s="107">
        <v>237.08928571428572</v>
      </c>
      <c r="H15" s="107">
        <v>241.7</v>
      </c>
      <c r="I15" s="107">
        <v>219.23400000000001</v>
      </c>
      <c r="J15" s="107">
        <v>240.84</v>
      </c>
      <c r="K15" s="107">
        <v>236.73684210526315</v>
      </c>
      <c r="L15" s="103">
        <v>236</v>
      </c>
      <c r="M15" s="98">
        <f t="shared" si="0"/>
        <v>238.43961364693513</v>
      </c>
      <c r="N15" s="98">
        <f t="shared" si="1"/>
        <v>23.038881355932205</v>
      </c>
      <c r="O15" s="72">
        <v>224</v>
      </c>
      <c r="P15" s="73">
        <v>248</v>
      </c>
      <c r="Q15" s="116">
        <f t="shared" si="2"/>
        <v>100.40302491633493</v>
      </c>
      <c r="R15" s="12"/>
    </row>
    <row r="16" spans="1:18" ht="15.95" customHeight="1">
      <c r="A16" s="63">
        <v>3</v>
      </c>
      <c r="B16" s="107">
        <v>232.875</v>
      </c>
      <c r="C16" s="107">
        <v>233</v>
      </c>
      <c r="D16" s="107">
        <v>221.48</v>
      </c>
      <c r="E16" s="107">
        <v>234.86</v>
      </c>
      <c r="F16" s="107">
        <v>242.96363636363634</v>
      </c>
      <c r="G16" s="107">
        <v>235.70238095238093</v>
      </c>
      <c r="H16" s="107">
        <v>240.4</v>
      </c>
      <c r="I16" s="107">
        <v>218.75</v>
      </c>
      <c r="J16" s="107">
        <v>239.56</v>
      </c>
      <c r="K16" s="107">
        <v>236.73333333333332</v>
      </c>
      <c r="L16" s="103">
        <v>236</v>
      </c>
      <c r="M16" s="98">
        <f t="shared" si="0"/>
        <v>237.01179383116883</v>
      </c>
      <c r="N16" s="98">
        <f t="shared" si="1"/>
        <v>24.21363636363634</v>
      </c>
      <c r="O16" s="72">
        <v>224</v>
      </c>
      <c r="P16" s="73">
        <v>248</v>
      </c>
      <c r="Q16" s="116">
        <f t="shared" si="2"/>
        <v>99.801793324210763</v>
      </c>
      <c r="R16" s="12"/>
    </row>
    <row r="17" spans="1:18" ht="15.95" customHeight="1">
      <c r="A17" s="63">
        <v>4</v>
      </c>
      <c r="B17" s="107">
        <v>232.03125</v>
      </c>
      <c r="C17" s="107">
        <v>235.15</v>
      </c>
      <c r="D17" s="188"/>
      <c r="E17" s="107">
        <v>234.99</v>
      </c>
      <c r="F17" s="107">
        <v>240.87192982456145</v>
      </c>
      <c r="G17" s="107">
        <v>234.34057971014497</v>
      </c>
      <c r="H17" s="107">
        <v>237.7</v>
      </c>
      <c r="I17" s="107">
        <v>218.53200000000001</v>
      </c>
      <c r="J17" s="107">
        <v>235.81</v>
      </c>
      <c r="K17" s="188"/>
      <c r="L17" s="103">
        <v>236</v>
      </c>
      <c r="M17" s="98">
        <f t="shared" si="0"/>
        <v>235.84196564781519</v>
      </c>
      <c r="N17" s="98">
        <f t="shared" si="1"/>
        <v>22.339929824561437</v>
      </c>
      <c r="O17" s="72">
        <v>224</v>
      </c>
      <c r="P17" s="73">
        <v>248</v>
      </c>
      <c r="Q17" s="116">
        <f t="shared" si="2"/>
        <v>99.309197792601637</v>
      </c>
      <c r="R17" s="12"/>
    </row>
    <row r="18" spans="1:18" ht="15.95" customHeight="1">
      <c r="A18" s="63">
        <v>5</v>
      </c>
      <c r="B18" s="107">
        <v>233.53125</v>
      </c>
      <c r="C18" s="107">
        <v>232.47749999999999</v>
      </c>
      <c r="D18" s="188"/>
      <c r="E18" s="107">
        <v>237.7</v>
      </c>
      <c r="F18" s="107">
        <v>242.06724137931033</v>
      </c>
      <c r="G18" s="107">
        <v>230.52380952380952</v>
      </c>
      <c r="H18" s="107">
        <v>239.5</v>
      </c>
      <c r="I18" s="107">
        <v>218.476</v>
      </c>
      <c r="J18" s="107">
        <v>237.7</v>
      </c>
      <c r="K18" s="188"/>
      <c r="L18" s="103">
        <v>236</v>
      </c>
      <c r="M18" s="98">
        <f t="shared" si="0"/>
        <v>236.21425727187426</v>
      </c>
      <c r="N18" s="98">
        <f>MAX(B18:K18)-MIN(B18:K18)</f>
        <v>23.591241379310333</v>
      </c>
      <c r="O18" s="72">
        <v>224</v>
      </c>
      <c r="P18" s="73">
        <v>248</v>
      </c>
      <c r="Q18" s="116">
        <f>M18/M$3*100</f>
        <v>99.465963711799503</v>
      </c>
      <c r="R18" s="12"/>
    </row>
    <row r="19" spans="1:18" ht="15.95" customHeight="1">
      <c r="A19" s="65">
        <v>6</v>
      </c>
      <c r="B19" s="107">
        <v>233.375</v>
      </c>
      <c r="C19" s="107">
        <v>233.72045454545457</v>
      </c>
      <c r="D19" s="188"/>
      <c r="E19" s="107">
        <v>238.43</v>
      </c>
      <c r="F19" s="107">
        <v>241.6070175438596</v>
      </c>
      <c r="G19" s="188"/>
      <c r="H19" s="107">
        <v>242.2</v>
      </c>
      <c r="I19" s="107">
        <v>218.09200000000001</v>
      </c>
      <c r="J19" s="107">
        <v>241.23</v>
      </c>
      <c r="K19" s="188"/>
      <c r="L19" s="103">
        <v>236</v>
      </c>
      <c r="M19" s="98">
        <f t="shared" si="0"/>
        <v>238.42707868155233</v>
      </c>
      <c r="N19" s="98">
        <f>MAX(B19:K19)-MIN(B19:K19)</f>
        <v>24.107999999999976</v>
      </c>
      <c r="O19" s="72">
        <v>224</v>
      </c>
      <c r="P19" s="73">
        <v>248</v>
      </c>
      <c r="Q19" s="116">
        <f>M19/M$3*100</f>
        <v>100.39774664724868</v>
      </c>
    </row>
    <row r="20" spans="1:18" ht="15.95" customHeight="1">
      <c r="A20" s="65">
        <v>7</v>
      </c>
      <c r="B20" s="188"/>
      <c r="C20" s="107">
        <v>236.15157142857146</v>
      </c>
      <c r="D20" s="188"/>
      <c r="E20" s="188"/>
      <c r="F20" s="188"/>
      <c r="G20" s="188"/>
      <c r="H20" s="107">
        <v>244.3</v>
      </c>
      <c r="I20" s="107">
        <v>218.74299999999999</v>
      </c>
      <c r="J20" s="188"/>
      <c r="K20" s="188"/>
      <c r="L20" s="103">
        <v>236</v>
      </c>
      <c r="M20" s="98">
        <f t="shared" si="0"/>
        <v>240.22578571428573</v>
      </c>
      <c r="N20" s="98">
        <f>MAX(B20:K20)-MIN(B20:K20)</f>
        <v>25.557000000000016</v>
      </c>
      <c r="O20" s="72">
        <v>224</v>
      </c>
      <c r="P20" s="73">
        <v>248</v>
      </c>
      <c r="Q20" s="116">
        <f>M20/M$3*100</f>
        <v>101.15515278569399</v>
      </c>
    </row>
    <row r="44" spans="5:5">
      <c r="E44" s="13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20"/>
  <sheetViews>
    <sheetView zoomScale="80" workbookViewId="0">
      <selection activeCell="S30" sqref="S30"/>
    </sheetView>
  </sheetViews>
  <sheetFormatPr defaultRowHeight="13.5"/>
  <cols>
    <col min="1" max="1" width="3.625" customWidth="1"/>
    <col min="2" max="2" width="8.1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25" customWidth="1"/>
    <col min="15" max="16" width="2.625" customWidth="1"/>
  </cols>
  <sheetData>
    <row r="1" spans="1:18" ht="20.100000000000001" customHeight="1">
      <c r="F1" s="54" t="s">
        <v>85</v>
      </c>
    </row>
    <row r="2" spans="1:18" ht="15.95" customHeight="1">
      <c r="A2" s="76" t="s">
        <v>28</v>
      </c>
      <c r="B2" s="67" t="s">
        <v>29</v>
      </c>
      <c r="C2" s="67" t="s">
        <v>30</v>
      </c>
      <c r="D2" s="67" t="s">
        <v>83</v>
      </c>
      <c r="E2" s="67" t="s">
        <v>31</v>
      </c>
      <c r="F2" s="67" t="s">
        <v>32</v>
      </c>
      <c r="G2" s="67" t="s">
        <v>33</v>
      </c>
      <c r="H2" s="68" t="s">
        <v>34</v>
      </c>
      <c r="I2" s="67" t="s">
        <v>35</v>
      </c>
      <c r="J2" s="67" t="s">
        <v>72</v>
      </c>
      <c r="K2" s="69" t="s">
        <v>59</v>
      </c>
      <c r="L2" s="70" t="s">
        <v>1</v>
      </c>
      <c r="M2" s="71" t="s">
        <v>60</v>
      </c>
      <c r="N2" s="71" t="s">
        <v>36</v>
      </c>
      <c r="O2" s="72" t="s">
        <v>37</v>
      </c>
      <c r="P2" s="73" t="s">
        <v>38</v>
      </c>
      <c r="Q2" s="53" t="s">
        <v>157</v>
      </c>
    </row>
    <row r="3" spans="1:18" ht="15.95" customHeight="1">
      <c r="A3" s="63">
        <v>2</v>
      </c>
      <c r="B3" s="107"/>
      <c r="C3" s="107"/>
      <c r="D3" s="107">
        <v>312.35000000000002</v>
      </c>
      <c r="E3" s="107">
        <v>314.51</v>
      </c>
      <c r="F3" s="107"/>
      <c r="G3" s="107">
        <v>312.13888888888891</v>
      </c>
      <c r="H3" s="107"/>
      <c r="I3" s="107">
        <v>307.77800000000002</v>
      </c>
      <c r="J3" s="107"/>
      <c r="K3" s="107"/>
      <c r="L3" s="103">
        <v>309</v>
      </c>
      <c r="M3" s="98">
        <f t="shared" ref="M3:M20" si="0">AVERAGE(B3:K3)</f>
        <v>311.69422222222227</v>
      </c>
      <c r="N3" s="98">
        <f t="shared" ref="N3:N17" si="1">MAX(B3:K3)-MIN(B3:K3)</f>
        <v>6.7319999999999709</v>
      </c>
      <c r="O3" s="72">
        <v>293</v>
      </c>
      <c r="P3" s="73">
        <v>325</v>
      </c>
      <c r="Q3" s="116">
        <f>M3/M3*100</f>
        <v>100</v>
      </c>
    </row>
    <row r="4" spans="1:18" ht="15.95" customHeight="1">
      <c r="A4" s="63">
        <v>3</v>
      </c>
      <c r="B4" s="107">
        <v>305.85185185185185</v>
      </c>
      <c r="C4" s="107">
        <v>304.89272727272726</v>
      </c>
      <c r="D4" s="107">
        <v>310.91000000000003</v>
      </c>
      <c r="E4" s="107">
        <v>314.44</v>
      </c>
      <c r="F4" s="107">
        <v>305.76896551724133</v>
      </c>
      <c r="G4" s="107">
        <v>313.36</v>
      </c>
      <c r="H4" s="107">
        <v>304.3</v>
      </c>
      <c r="I4" s="107">
        <v>306.39800000000002</v>
      </c>
      <c r="J4" s="107">
        <v>307.83</v>
      </c>
      <c r="K4" s="107">
        <v>309.14285714285717</v>
      </c>
      <c r="L4" s="103">
        <v>309</v>
      </c>
      <c r="M4" s="98">
        <f t="shared" si="0"/>
        <v>308.28944017846783</v>
      </c>
      <c r="N4" s="98">
        <f t="shared" si="1"/>
        <v>10.139999999999986</v>
      </c>
      <c r="O4" s="72">
        <v>293</v>
      </c>
      <c r="P4" s="73">
        <v>325</v>
      </c>
      <c r="Q4" s="116">
        <f>M4/M$3*100</f>
        <v>98.907653141761799</v>
      </c>
    </row>
    <row r="5" spans="1:18" ht="15.95" customHeight="1">
      <c r="A5" s="63">
        <v>4</v>
      </c>
      <c r="B5" s="107">
        <v>304.96296296296299</v>
      </c>
      <c r="C5" s="107">
        <v>306.23250000000002</v>
      </c>
      <c r="D5" s="107">
        <v>308.7</v>
      </c>
      <c r="E5" s="107">
        <v>315.20999999999998</v>
      </c>
      <c r="F5" s="107">
        <v>308.8</v>
      </c>
      <c r="G5" s="107">
        <v>305.35897435897436</v>
      </c>
      <c r="H5" s="107">
        <v>303.7</v>
      </c>
      <c r="I5" s="107">
        <v>310.3</v>
      </c>
      <c r="J5" s="107">
        <v>307.20999999999998</v>
      </c>
      <c r="K5" s="107">
        <v>311.42105263157896</v>
      </c>
      <c r="L5" s="103">
        <v>309</v>
      </c>
      <c r="M5" s="98">
        <f t="shared" si="0"/>
        <v>308.18954899535163</v>
      </c>
      <c r="N5" s="98">
        <f t="shared" si="1"/>
        <v>11.509999999999991</v>
      </c>
      <c r="O5" s="72">
        <v>293</v>
      </c>
      <c r="P5" s="73">
        <v>325</v>
      </c>
      <c r="Q5" s="116">
        <f t="shared" ref="Q5:Q17" si="2">M5/M$3*100</f>
        <v>98.875605328233519</v>
      </c>
    </row>
    <row r="6" spans="1:18" ht="15.95" customHeight="1">
      <c r="A6" s="63">
        <v>5</v>
      </c>
      <c r="B6" s="107">
        <v>306.81481481481484</v>
      </c>
      <c r="C6" s="107">
        <v>307.12888888888887</v>
      </c>
      <c r="D6" s="107">
        <v>310.76</v>
      </c>
      <c r="E6" s="107">
        <v>314.63</v>
      </c>
      <c r="F6" s="107">
        <v>308.25254237288141</v>
      </c>
      <c r="G6" s="107">
        <v>305.31720430107521</v>
      </c>
      <c r="H6" s="107">
        <v>304.2</v>
      </c>
      <c r="I6" s="107">
        <v>310.17599999999999</v>
      </c>
      <c r="J6" s="107">
        <v>308.69</v>
      </c>
      <c r="K6" s="107">
        <v>309.94736842105266</v>
      </c>
      <c r="L6" s="103">
        <v>309</v>
      </c>
      <c r="M6" s="98">
        <f t="shared" si="0"/>
        <v>308.59168187987126</v>
      </c>
      <c r="N6" s="98">
        <f t="shared" si="1"/>
        <v>10.430000000000007</v>
      </c>
      <c r="O6" s="72">
        <v>293</v>
      </c>
      <c r="P6" s="73">
        <v>325</v>
      </c>
      <c r="Q6" s="116">
        <f t="shared" si="2"/>
        <v>99.004620515506687</v>
      </c>
    </row>
    <row r="7" spans="1:18" ht="15.95" customHeight="1">
      <c r="A7" s="63">
        <v>6</v>
      </c>
      <c r="B7" s="107">
        <v>308.2962962962963</v>
      </c>
      <c r="C7" s="107">
        <v>306.77545454545458</v>
      </c>
      <c r="D7" s="107">
        <v>308.58999999999997</v>
      </c>
      <c r="E7" s="107">
        <v>313.89999999999998</v>
      </c>
      <c r="F7" s="107">
        <v>308.79846153846142</v>
      </c>
      <c r="G7" s="107">
        <v>304.07547169811323</v>
      </c>
      <c r="H7" s="107">
        <v>308.7</v>
      </c>
      <c r="I7" s="107">
        <v>310.45499999999998</v>
      </c>
      <c r="J7" s="98">
        <v>308.89999999999998</v>
      </c>
      <c r="K7" s="107">
        <v>310</v>
      </c>
      <c r="L7" s="103">
        <v>309</v>
      </c>
      <c r="M7" s="98">
        <f t="shared" si="0"/>
        <v>308.84906840783253</v>
      </c>
      <c r="N7" s="98">
        <f t="shared" si="1"/>
        <v>9.824528301886744</v>
      </c>
      <c r="O7" s="72">
        <v>293</v>
      </c>
      <c r="P7" s="73">
        <v>325</v>
      </c>
      <c r="Q7" s="116">
        <f t="shared" si="2"/>
        <v>99.087197127330356</v>
      </c>
    </row>
    <row r="8" spans="1:18" ht="15.95" customHeight="1">
      <c r="A8" s="63">
        <v>7</v>
      </c>
      <c r="B8" s="107">
        <v>306.6875</v>
      </c>
      <c r="C8" s="107">
        <v>305.95350000000002</v>
      </c>
      <c r="D8" s="107">
        <v>306.23</v>
      </c>
      <c r="E8" s="107">
        <v>312.88</v>
      </c>
      <c r="F8" s="107">
        <v>307.95737700000001</v>
      </c>
      <c r="G8" s="107">
        <v>309.53252032520328</v>
      </c>
      <c r="H8" s="107">
        <v>308.2</v>
      </c>
      <c r="I8" s="107">
        <v>310.291</v>
      </c>
      <c r="J8" s="98">
        <v>308</v>
      </c>
      <c r="K8" s="107">
        <v>308.90909090909093</v>
      </c>
      <c r="L8" s="103">
        <v>309</v>
      </c>
      <c r="M8" s="98">
        <f t="shared" si="0"/>
        <v>308.46409882342948</v>
      </c>
      <c r="N8" s="98">
        <f t="shared" si="1"/>
        <v>6.9264999999999759</v>
      </c>
      <c r="O8" s="72">
        <v>293</v>
      </c>
      <c r="P8" s="73">
        <v>325</v>
      </c>
      <c r="Q8" s="116">
        <f t="shared" si="2"/>
        <v>98.963688394425901</v>
      </c>
    </row>
    <row r="9" spans="1:18" ht="15.95" customHeight="1">
      <c r="A9" s="63">
        <v>8</v>
      </c>
      <c r="B9" s="107">
        <v>304.65625</v>
      </c>
      <c r="C9" s="107">
        <v>310.45954545454543</v>
      </c>
      <c r="D9" s="107">
        <v>306.93</v>
      </c>
      <c r="E9" s="107">
        <v>312.85000000000002</v>
      </c>
      <c r="F9" s="107">
        <v>307.38769230769225</v>
      </c>
      <c r="G9" s="107">
        <v>310.85087719298241</v>
      </c>
      <c r="H9" s="107">
        <v>307.8</v>
      </c>
      <c r="I9" s="107">
        <v>308.94</v>
      </c>
      <c r="J9" s="107">
        <v>306.56</v>
      </c>
      <c r="K9" s="107">
        <v>308.54545454545456</v>
      </c>
      <c r="L9" s="103">
        <v>309</v>
      </c>
      <c r="M9" s="98">
        <f t="shared" si="0"/>
        <v>308.49798195006747</v>
      </c>
      <c r="N9" s="98">
        <f t="shared" si="1"/>
        <v>8.1937500000000227</v>
      </c>
      <c r="O9" s="72">
        <v>293</v>
      </c>
      <c r="P9" s="73">
        <v>325</v>
      </c>
      <c r="Q9" s="116">
        <f t="shared" si="2"/>
        <v>98.974559024749581</v>
      </c>
    </row>
    <row r="10" spans="1:18" ht="15.95" customHeight="1">
      <c r="A10" s="63">
        <v>9</v>
      </c>
      <c r="B10" s="107">
        <v>306.125</v>
      </c>
      <c r="C10" s="107">
        <v>307.58315789473681</v>
      </c>
      <c r="D10" s="107">
        <v>307.35000000000002</v>
      </c>
      <c r="E10" s="107">
        <v>313.37</v>
      </c>
      <c r="F10" s="107">
        <v>308.06923076923084</v>
      </c>
      <c r="G10" s="107">
        <v>310.22348484848487</v>
      </c>
      <c r="H10" s="107">
        <v>307.5</v>
      </c>
      <c r="I10" s="107">
        <v>308.83699999999999</v>
      </c>
      <c r="J10" s="107">
        <v>304.55</v>
      </c>
      <c r="K10" s="107">
        <v>307.77272727272725</v>
      </c>
      <c r="L10" s="103">
        <v>309</v>
      </c>
      <c r="M10" s="98">
        <f t="shared" si="0"/>
        <v>308.13806007851798</v>
      </c>
      <c r="N10" s="98">
        <f t="shared" si="1"/>
        <v>8.8199999999999932</v>
      </c>
      <c r="O10" s="72">
        <v>293</v>
      </c>
      <c r="P10" s="73">
        <v>325</v>
      </c>
      <c r="Q10" s="116">
        <f t="shared" si="2"/>
        <v>98.859086280666148</v>
      </c>
    </row>
    <row r="11" spans="1:18" ht="15.95" customHeight="1">
      <c r="A11" s="63">
        <v>10</v>
      </c>
      <c r="B11" s="107">
        <v>307.3125</v>
      </c>
      <c r="C11" s="107">
        <v>304.80900000000008</v>
      </c>
      <c r="D11" s="107">
        <v>309.48</v>
      </c>
      <c r="E11" s="107">
        <v>305.73</v>
      </c>
      <c r="F11" s="107">
        <v>306.50175438596494</v>
      </c>
      <c r="G11" s="107">
        <v>309.89682539682536</v>
      </c>
      <c r="H11" s="107">
        <v>307.39999999999998</v>
      </c>
      <c r="I11" s="107">
        <v>305.476</v>
      </c>
      <c r="J11" s="107">
        <v>308.67</v>
      </c>
      <c r="K11" s="107">
        <v>306.8</v>
      </c>
      <c r="L11" s="103">
        <v>309</v>
      </c>
      <c r="M11" s="98">
        <f t="shared" si="0"/>
        <v>307.20760797827904</v>
      </c>
      <c r="N11" s="98">
        <f t="shared" si="1"/>
        <v>5.0878253968252807</v>
      </c>
      <c r="O11" s="72">
        <v>293</v>
      </c>
      <c r="P11" s="73">
        <v>325</v>
      </c>
      <c r="Q11" s="116">
        <f t="shared" si="2"/>
        <v>98.560571892556766</v>
      </c>
    </row>
    <row r="12" spans="1:18" ht="15.95" customHeight="1">
      <c r="A12" s="63">
        <v>11</v>
      </c>
      <c r="B12" s="107">
        <v>307.4375</v>
      </c>
      <c r="C12" s="107">
        <v>307.89749999999998</v>
      </c>
      <c r="D12" s="107">
        <v>310.35000000000002</v>
      </c>
      <c r="E12" s="107">
        <v>306.11</v>
      </c>
      <c r="F12" s="107">
        <v>306.74833333333333</v>
      </c>
      <c r="G12" s="107">
        <v>307.86956521739125</v>
      </c>
      <c r="H12" s="107">
        <v>307.8</v>
      </c>
      <c r="I12" s="107">
        <v>306.363</v>
      </c>
      <c r="J12" s="98">
        <v>307.12</v>
      </c>
      <c r="K12" s="107">
        <v>308.39999999999998</v>
      </c>
      <c r="L12" s="103">
        <v>309</v>
      </c>
      <c r="M12" s="98">
        <f t="shared" si="0"/>
        <v>307.60958985507244</v>
      </c>
      <c r="N12" s="98">
        <f t="shared" si="1"/>
        <v>4.2400000000000091</v>
      </c>
      <c r="O12" s="72">
        <v>293</v>
      </c>
      <c r="P12" s="73">
        <v>325</v>
      </c>
      <c r="Q12" s="116">
        <f t="shared" si="2"/>
        <v>98.689538632436481</v>
      </c>
    </row>
    <row r="13" spans="1:18" ht="15.95" customHeight="1">
      <c r="A13" s="63">
        <v>12</v>
      </c>
      <c r="B13" s="107">
        <v>306.84375</v>
      </c>
      <c r="C13" s="107">
        <v>304.88628571428569</v>
      </c>
      <c r="D13" s="107">
        <v>311.06</v>
      </c>
      <c r="E13" s="107">
        <v>306.26</v>
      </c>
      <c r="F13" s="107">
        <v>308.0842105263157</v>
      </c>
      <c r="G13" s="107">
        <v>306.780303030303</v>
      </c>
      <c r="H13" s="107">
        <v>306.60000000000002</v>
      </c>
      <c r="I13" s="107">
        <v>308.70699999999999</v>
      </c>
      <c r="J13" s="98">
        <v>309.67</v>
      </c>
      <c r="K13" s="107">
        <v>308.625</v>
      </c>
      <c r="L13" s="103">
        <v>309</v>
      </c>
      <c r="M13" s="98">
        <f t="shared" si="0"/>
        <v>307.75165492709044</v>
      </c>
      <c r="N13" s="98">
        <f t="shared" si="1"/>
        <v>6.1737142857143112</v>
      </c>
      <c r="O13" s="72">
        <v>293</v>
      </c>
      <c r="P13" s="73">
        <v>325</v>
      </c>
      <c r="Q13" s="116">
        <f t="shared" si="2"/>
        <v>98.735116978741758</v>
      </c>
    </row>
    <row r="14" spans="1:18" ht="15.95" customHeight="1">
      <c r="A14" s="63">
        <v>1</v>
      </c>
      <c r="B14" s="107">
        <v>305</v>
      </c>
      <c r="C14" s="107">
        <v>303.8433</v>
      </c>
      <c r="D14" s="107">
        <v>310.97000000000003</v>
      </c>
      <c r="E14" s="107">
        <v>304.29000000000002</v>
      </c>
      <c r="F14" s="107">
        <v>307.12807017543867</v>
      </c>
      <c r="G14" s="107">
        <v>307.83333333333331</v>
      </c>
      <c r="H14" s="107">
        <v>306</v>
      </c>
      <c r="I14" s="107">
        <v>308.80200000000002</v>
      </c>
      <c r="J14" s="107">
        <v>309.02999999999997</v>
      </c>
      <c r="K14" s="107">
        <v>308</v>
      </c>
      <c r="L14" s="103">
        <v>309</v>
      </c>
      <c r="M14" s="98">
        <f t="shared" si="0"/>
        <v>307.08967035087727</v>
      </c>
      <c r="N14" s="98">
        <f t="shared" si="1"/>
        <v>7.126700000000028</v>
      </c>
      <c r="O14" s="72">
        <v>293</v>
      </c>
      <c r="P14" s="73">
        <v>325</v>
      </c>
      <c r="Q14" s="116">
        <f t="shared" si="2"/>
        <v>98.522734287945141</v>
      </c>
    </row>
    <row r="15" spans="1:18" ht="15.95" customHeight="1">
      <c r="A15" s="63">
        <v>2</v>
      </c>
      <c r="B15" s="107">
        <v>306.6875</v>
      </c>
      <c r="C15" s="107">
        <v>304.77249999999998</v>
      </c>
      <c r="D15" s="107">
        <v>310.74</v>
      </c>
      <c r="E15" s="107">
        <v>304.25</v>
      </c>
      <c r="F15" s="107">
        <v>307.49152542372883</v>
      </c>
      <c r="G15" s="107">
        <v>307.29761904761909</v>
      </c>
      <c r="H15" s="107">
        <v>307</v>
      </c>
      <c r="I15" s="107">
        <v>309.10300000000001</v>
      </c>
      <c r="J15" s="107">
        <v>308.88</v>
      </c>
      <c r="K15" s="107">
        <v>309.15789473684208</v>
      </c>
      <c r="L15" s="103">
        <v>309</v>
      </c>
      <c r="M15" s="98">
        <f t="shared" si="0"/>
        <v>307.53800392081899</v>
      </c>
      <c r="N15" s="98">
        <f t="shared" si="1"/>
        <v>6.4900000000000091</v>
      </c>
      <c r="O15" s="72">
        <v>293</v>
      </c>
      <c r="P15" s="73">
        <v>325</v>
      </c>
      <c r="Q15" s="116">
        <f t="shared" si="2"/>
        <v>98.666571914047196</v>
      </c>
      <c r="R15" s="12"/>
    </row>
    <row r="16" spans="1:18" ht="15.95" customHeight="1">
      <c r="A16" s="63">
        <v>3</v>
      </c>
      <c r="B16" s="107">
        <v>305.90625</v>
      </c>
      <c r="C16" s="107">
        <v>306.89545454545458</v>
      </c>
      <c r="D16" s="107">
        <v>311.57</v>
      </c>
      <c r="E16" s="107">
        <v>301.11</v>
      </c>
      <c r="F16" s="107">
        <v>308.22968750000001</v>
      </c>
      <c r="G16" s="107">
        <v>306.51785714285717</v>
      </c>
      <c r="H16" s="107">
        <v>308.10000000000002</v>
      </c>
      <c r="I16" s="107">
        <v>307.68700000000001</v>
      </c>
      <c r="J16" s="107">
        <v>304.14</v>
      </c>
      <c r="K16" s="107">
        <v>309.16666666666669</v>
      </c>
      <c r="L16" s="103">
        <v>309</v>
      </c>
      <c r="M16" s="98">
        <f t="shared" si="0"/>
        <v>306.93229158549781</v>
      </c>
      <c r="N16" s="98">
        <f t="shared" si="1"/>
        <v>10.45999999999998</v>
      </c>
      <c r="O16" s="72">
        <v>293</v>
      </c>
      <c r="P16" s="73">
        <v>325</v>
      </c>
      <c r="Q16" s="116">
        <f t="shared" si="2"/>
        <v>98.472242891519031</v>
      </c>
      <c r="R16" s="12"/>
    </row>
    <row r="17" spans="1:18" ht="15.95" customHeight="1">
      <c r="A17" s="63">
        <v>4</v>
      </c>
      <c r="B17" s="107">
        <v>305.78125</v>
      </c>
      <c r="C17" s="107">
        <v>307.40084999999999</v>
      </c>
      <c r="D17" s="188"/>
      <c r="E17" s="107">
        <v>301.04000000000002</v>
      </c>
      <c r="F17" s="107">
        <v>309.93620689655171</v>
      </c>
      <c r="G17" s="107">
        <v>306.03260869565219</v>
      </c>
      <c r="H17" s="107">
        <v>307.10000000000002</v>
      </c>
      <c r="I17" s="107">
        <v>308.06299999999999</v>
      </c>
      <c r="J17" s="107">
        <v>301.02</v>
      </c>
      <c r="K17" s="188"/>
      <c r="L17" s="103">
        <v>309</v>
      </c>
      <c r="M17" s="98">
        <f t="shared" si="0"/>
        <v>305.79673944902549</v>
      </c>
      <c r="N17" s="98">
        <f t="shared" si="1"/>
        <v>8.9162068965517278</v>
      </c>
      <c r="O17" s="72">
        <v>293</v>
      </c>
      <c r="P17" s="73">
        <v>325</v>
      </c>
      <c r="Q17" s="116">
        <f t="shared" si="2"/>
        <v>98.107926822912944</v>
      </c>
      <c r="R17" s="12"/>
    </row>
    <row r="18" spans="1:18" ht="15.95" customHeight="1">
      <c r="A18" s="63">
        <v>5</v>
      </c>
      <c r="B18" s="107">
        <v>306.40625</v>
      </c>
      <c r="C18" s="107">
        <v>306.01915000000002</v>
      </c>
      <c r="D18" s="188"/>
      <c r="E18" s="107">
        <v>301.14</v>
      </c>
      <c r="F18" s="107">
        <v>306.35087719298241</v>
      </c>
      <c r="G18" s="107">
        <v>310.1904761904762</v>
      </c>
      <c r="H18" s="107">
        <v>305.3</v>
      </c>
      <c r="I18" s="107">
        <v>307.36599999999999</v>
      </c>
      <c r="J18" s="107">
        <v>300.74</v>
      </c>
      <c r="K18" s="188"/>
      <c r="L18" s="103">
        <v>309</v>
      </c>
      <c r="M18" s="98">
        <f t="shared" si="0"/>
        <v>305.4390941729323</v>
      </c>
      <c r="N18" s="98">
        <f>MAX(B18:K18)-MIN(B18:K18)</f>
        <v>9.4504761904761949</v>
      </c>
      <c r="O18" s="72">
        <v>293</v>
      </c>
      <c r="P18" s="73">
        <v>325</v>
      </c>
      <c r="Q18" s="116">
        <f>M18/M$3*100</f>
        <v>97.993184472687986</v>
      </c>
      <c r="R18" s="12"/>
    </row>
    <row r="19" spans="1:18" ht="15.95" customHeight="1">
      <c r="A19" s="65">
        <v>6</v>
      </c>
      <c r="B19" s="107">
        <v>307.25</v>
      </c>
      <c r="C19" s="107">
        <v>313.52045454545458</v>
      </c>
      <c r="D19" s="188"/>
      <c r="E19" s="107">
        <v>303.29000000000002</v>
      </c>
      <c r="F19" s="107">
        <v>308.84035087719303</v>
      </c>
      <c r="G19" s="188"/>
      <c r="H19" s="107">
        <v>303.5</v>
      </c>
      <c r="I19" s="107">
        <v>309.29899999999998</v>
      </c>
      <c r="J19" s="107">
        <v>300.48</v>
      </c>
      <c r="K19" s="188"/>
      <c r="L19" s="103">
        <v>309</v>
      </c>
      <c r="M19" s="98">
        <f t="shared" si="0"/>
        <v>306.5971150603782</v>
      </c>
      <c r="N19" s="98">
        <f>MAX(B19:K19)-MIN(B19:K19)</f>
        <v>13.040454545454566</v>
      </c>
      <c r="O19" s="72">
        <v>293</v>
      </c>
      <c r="P19" s="73">
        <v>325</v>
      </c>
      <c r="Q19" s="116">
        <f>M19/M$3*100</f>
        <v>98.364709128868583</v>
      </c>
    </row>
    <row r="20" spans="1:18" ht="15.95" customHeight="1">
      <c r="A20" s="65">
        <v>7</v>
      </c>
      <c r="B20" s="188"/>
      <c r="C20" s="107">
        <v>308.37619047619057</v>
      </c>
      <c r="D20" s="188"/>
      <c r="E20" s="188"/>
      <c r="F20" s="188"/>
      <c r="G20" s="188"/>
      <c r="H20" s="107">
        <v>303.89999999999998</v>
      </c>
      <c r="I20" s="107">
        <v>309.10000000000002</v>
      </c>
      <c r="J20" s="188"/>
      <c r="K20" s="188"/>
      <c r="L20" s="103">
        <v>309</v>
      </c>
      <c r="M20" s="98">
        <f t="shared" si="0"/>
        <v>307.12539682539688</v>
      </c>
      <c r="N20" s="98">
        <f>MAX(B20:K20)-MIN(B20:K20)</f>
        <v>5.2000000000000455</v>
      </c>
      <c r="O20" s="72">
        <v>293</v>
      </c>
      <c r="P20" s="73">
        <v>325</v>
      </c>
      <c r="Q20" s="116">
        <f>M20/M$3*100</f>
        <v>98.534196314499525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黄ラベル認証値</vt:lpstr>
      <vt:lpstr>AST</vt:lpstr>
      <vt:lpstr>ALT</vt:lpstr>
      <vt:lpstr>ALP</vt:lpstr>
      <vt:lpstr>LD</vt:lpstr>
      <vt:lpstr>CPK</vt:lpstr>
      <vt:lpstr>rGT</vt:lpstr>
      <vt:lpstr>AMY</vt:lpstr>
      <vt:lpstr>CHE</vt:lpstr>
      <vt:lpstr>TCH</vt:lpstr>
      <vt:lpstr>TG</vt:lpstr>
      <vt:lpstr>HDL</vt:lpstr>
      <vt:lpstr>TBIL</vt:lpstr>
      <vt:lpstr>TP</vt:lpstr>
      <vt:lpstr>ALB</vt:lpstr>
      <vt:lpstr>BUN</vt:lpstr>
      <vt:lpstr>CRE</vt:lpstr>
      <vt:lpstr>UA</vt:lpstr>
      <vt:lpstr>GLU</vt:lpstr>
      <vt:lpstr>Na</vt:lpstr>
      <vt:lpstr>K</vt:lpstr>
      <vt:lpstr>CL</vt:lpstr>
      <vt:lpstr>Ca</vt:lpstr>
      <vt:lpstr>IP</vt:lpstr>
      <vt:lpstr>Fe</vt:lpstr>
      <vt:lpstr>CRP</vt:lpstr>
      <vt:lpstr>IgG</vt:lpstr>
      <vt:lpstr>IgA</vt:lpstr>
      <vt:lpstr>IgM</vt:lpstr>
      <vt:lpstr>LDL</vt:lpstr>
      <vt:lpstr>Mg</vt:lpstr>
      <vt:lpstr>2016.2月を100％とした時の活性変化率</vt:lpstr>
      <vt:lpstr>黄ラベル認証値!Print_Area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2008-07-06T23:01:12Z</dcterms:created>
  <dcterms:modified xsi:type="dcterms:W3CDTF">2017-08-06T08:41:17Z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458473</vt:lpwstr>
  </property>
  <property fmtid="{D5CDD505-2E9C-101B-9397-08002B2CF9AE}" name="NXPowerLiteSettings" pid="3">
    <vt:lpwstr>F7000400038000</vt:lpwstr>
  </property>
  <property fmtid="{D5CDD505-2E9C-101B-9397-08002B2CF9AE}" name="NXPowerLiteVersion" pid="4">
    <vt:lpwstr>D5.1.5</vt:lpwstr>
  </property>
</Properties>
</file>