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0" yWindow="0" windowWidth="19368" windowHeight="9240" tabRatio="604" activeTab="12"/>
  </bookViews>
  <sheets>
    <sheet name="Green Bottle 認証値" sheetId="180" r:id="rId1"/>
    <sheet name="Na" sheetId="150" r:id="rId2"/>
    <sheet name="K" sheetId="151" r:id="rId3"/>
    <sheet name="CL" sheetId="152" r:id="rId4"/>
    <sheet name="Ca" sheetId="153" r:id="rId5"/>
    <sheet name="GLU" sheetId="149" r:id="rId6"/>
    <sheet name="TCH" sheetId="138" r:id="rId7"/>
    <sheet name="TG" sheetId="139" r:id="rId8"/>
    <sheet name="HDL" sheetId="140" r:id="rId9"/>
    <sheet name="TP" sheetId="142" r:id="rId10"/>
    <sheet name="ALB" sheetId="164" r:id="rId11"/>
    <sheet name="TBIL" sheetId="177" r:id="rId12"/>
    <sheet name="CRP" sheetId="156" r:id="rId13"/>
    <sheet name="UA" sheetId="148" r:id="rId14"/>
    <sheet name="BUN" sheetId="144" r:id="rId15"/>
    <sheet name="CRE" sheetId="147" r:id="rId16"/>
    <sheet name="AST" sheetId="146" r:id="rId17"/>
    <sheet name="ALT" sheetId="131" r:id="rId18"/>
    <sheet name="rGT" sheetId="135" r:id="rId19"/>
    <sheet name="ALP" sheetId="133" r:id="rId20"/>
    <sheet name="LD" sheetId="132" r:id="rId21"/>
    <sheet name="CPK" sheetId="134" r:id="rId22"/>
    <sheet name="AMY" sheetId="136" r:id="rId23"/>
    <sheet name="CHE" sheetId="137" r:id="rId24"/>
    <sheet name="Fe" sheetId="155" r:id="rId25"/>
    <sheet name="Mg" sheetId="161" r:id="rId26"/>
    <sheet name="IP" sheetId="154" r:id="rId27"/>
    <sheet name="IgG" sheetId="157" r:id="rId28"/>
    <sheet name="IgA" sheetId="158" r:id="rId29"/>
    <sheet name="IgM" sheetId="159" r:id="rId30"/>
    <sheet name="LDL" sheetId="160" r:id="rId31"/>
    <sheet name="2021.8月を100％とした時の活性変化率" sheetId="162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'Green Bottle 認証値'!$A$1:$H$42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62913"/>
</workbook>
</file>

<file path=xl/calcChain.xml><?xml version="1.0" encoding="utf-8"?>
<calcChain xmlns="http://schemas.openxmlformats.org/spreadsheetml/2006/main">
  <c r="P19" i="152" l="1"/>
  <c r="P19" i="140"/>
  <c r="P19" i="160"/>
  <c r="M19" i="150"/>
  <c r="M19" i="151"/>
  <c r="M19" i="152"/>
  <c r="M19" i="153"/>
  <c r="M19" i="149"/>
  <c r="M19" i="138"/>
  <c r="M19" i="139"/>
  <c r="M19" i="140"/>
  <c r="M19" i="142"/>
  <c r="M19" i="164"/>
  <c r="M19" i="177"/>
  <c r="M19" i="156"/>
  <c r="M19" i="148"/>
  <c r="M19" i="144"/>
  <c r="M19" i="147"/>
  <c r="M19" i="146"/>
  <c r="M19" i="131"/>
  <c r="M19" i="135"/>
  <c r="M19" i="133"/>
  <c r="M19" i="132"/>
  <c r="M19" i="134"/>
  <c r="M19" i="136"/>
  <c r="M19" i="137"/>
  <c r="M19" i="155"/>
  <c r="M19" i="161"/>
  <c r="M19" i="154"/>
  <c r="M19" i="157"/>
  <c r="M19" i="158"/>
  <c r="M19" i="159"/>
  <c r="M19" i="160"/>
  <c r="P18" i="152"/>
  <c r="M18" i="133"/>
  <c r="M18" i="132"/>
  <c r="M18" i="134"/>
  <c r="M18" i="136"/>
  <c r="M18" i="137"/>
  <c r="M18" i="155"/>
  <c r="M18" i="161"/>
  <c r="M18" i="154"/>
  <c r="M18" i="157"/>
  <c r="M18" i="158"/>
  <c r="M18" i="159"/>
  <c r="M18" i="160"/>
  <c r="M18" i="135"/>
  <c r="P18" i="140"/>
  <c r="M18" i="151"/>
  <c r="M18" i="152"/>
  <c r="M18" i="153"/>
  <c r="M18" i="149"/>
  <c r="M18" i="138"/>
  <c r="M18" i="139"/>
  <c r="M18" i="140"/>
  <c r="M18" i="142"/>
  <c r="M18" i="164"/>
  <c r="M18" i="177"/>
  <c r="M18" i="156"/>
  <c r="M18" i="148"/>
  <c r="M18" i="144"/>
  <c r="M18" i="147"/>
  <c r="M18" i="146"/>
  <c r="M18" i="131"/>
  <c r="M18" i="150"/>
  <c r="P18" i="160"/>
  <c r="F18" i="162"/>
  <c r="I18" i="162"/>
  <c r="O18" i="162"/>
  <c r="AA18" i="162"/>
  <c r="Y18" i="162"/>
  <c r="AE18" i="162"/>
  <c r="N18" i="162"/>
  <c r="L18" i="162"/>
  <c r="X18" i="162"/>
  <c r="Q18" i="162"/>
  <c r="T18" i="162"/>
  <c r="AC18" i="162"/>
  <c r="P18" i="162"/>
  <c r="U18" i="162"/>
  <c r="D18" i="162"/>
  <c r="AD18" i="162"/>
  <c r="K18" i="162"/>
  <c r="Z18" i="162"/>
  <c r="R18" i="162"/>
  <c r="C18" i="162"/>
  <c r="AB18" i="162"/>
  <c r="H18" i="162"/>
  <c r="V18" i="162"/>
  <c r="G18" i="162"/>
  <c r="M18" i="162"/>
  <c r="S18" i="162"/>
  <c r="J18" i="162"/>
  <c r="B18" i="162"/>
  <c r="W18" i="162"/>
  <c r="E18" i="162"/>
  <c r="P17" i="160" l="1"/>
  <c r="P17" i="140"/>
  <c r="P17" i="152"/>
  <c r="M17" i="151"/>
  <c r="M17" i="152"/>
  <c r="M17" i="153"/>
  <c r="M17" i="149"/>
  <c r="M17" i="138"/>
  <c r="M17" i="139"/>
  <c r="M17" i="140"/>
  <c r="M17" i="142"/>
  <c r="M17" i="164"/>
  <c r="M17" i="177"/>
  <c r="M17" i="156"/>
  <c r="M17" i="148"/>
  <c r="M17" i="144"/>
  <c r="M17" i="147"/>
  <c r="M17" i="146"/>
  <c r="M17" i="131"/>
  <c r="M17" i="135"/>
  <c r="M17" i="133"/>
  <c r="M17" i="132"/>
  <c r="M17" i="134"/>
  <c r="M17" i="136"/>
  <c r="M17" i="137"/>
  <c r="M17" i="155"/>
  <c r="M17" i="161"/>
  <c r="M17" i="154"/>
  <c r="M17" i="157"/>
  <c r="M17" i="158"/>
  <c r="M17" i="159"/>
  <c r="M17" i="160"/>
  <c r="M17" i="150"/>
  <c r="P16" i="160" l="1"/>
  <c r="P16" i="140"/>
  <c r="P16" i="152"/>
  <c r="M16" i="133"/>
  <c r="M16" i="132"/>
  <c r="M16" i="134"/>
  <c r="M16" i="136"/>
  <c r="M16" i="137"/>
  <c r="M16" i="155"/>
  <c r="M16" i="161"/>
  <c r="M16" i="154"/>
  <c r="M16" i="157"/>
  <c r="M16" i="158"/>
  <c r="M16" i="159"/>
  <c r="M16" i="160"/>
  <c r="M16" i="135"/>
  <c r="M16" i="152"/>
  <c r="M16" i="153"/>
  <c r="M16" i="149"/>
  <c r="M16" i="138"/>
  <c r="M16" i="139"/>
  <c r="M16" i="140"/>
  <c r="M16" i="142"/>
  <c r="M16" i="164"/>
  <c r="M16" i="177"/>
  <c r="M16" i="156"/>
  <c r="M16" i="148"/>
  <c r="M16" i="144"/>
  <c r="M16" i="147"/>
  <c r="M16" i="146"/>
  <c r="M16" i="131"/>
  <c r="M16" i="151"/>
  <c r="M16" i="150"/>
  <c r="P15" i="140" l="1"/>
  <c r="P15" i="160"/>
  <c r="P15" i="152"/>
  <c r="M15" i="133"/>
  <c r="M15" i="132"/>
  <c r="M15" i="134"/>
  <c r="M15" i="136"/>
  <c r="M15" i="137"/>
  <c r="M15" i="155"/>
  <c r="M15" i="161"/>
  <c r="M15" i="154"/>
  <c r="M15" i="157"/>
  <c r="M15" i="158"/>
  <c r="M15" i="159"/>
  <c r="M15" i="160"/>
  <c r="M15" i="135"/>
  <c r="M15" i="151"/>
  <c r="M15" i="152"/>
  <c r="M15" i="153"/>
  <c r="M15" i="149"/>
  <c r="M15" i="138"/>
  <c r="M15" i="139"/>
  <c r="M15" i="140"/>
  <c r="M15" i="142"/>
  <c r="M15" i="164"/>
  <c r="M15" i="177"/>
  <c r="M15" i="156"/>
  <c r="M15" i="148"/>
  <c r="M15" i="144"/>
  <c r="M15" i="147"/>
  <c r="M15" i="146"/>
  <c r="M15" i="131"/>
  <c r="M15" i="150"/>
  <c r="P14" i="160" l="1"/>
  <c r="P3" i="160"/>
  <c r="P14" i="140"/>
  <c r="P14" i="152"/>
  <c r="M14" i="133"/>
  <c r="M14" i="132"/>
  <c r="M14" i="134"/>
  <c r="M14" i="136"/>
  <c r="M14" i="137"/>
  <c r="M14" i="155"/>
  <c r="M14" i="161"/>
  <c r="M14" i="154"/>
  <c r="M14" i="157"/>
  <c r="M14" i="158"/>
  <c r="M14" i="159"/>
  <c r="M14" i="160"/>
  <c r="M14" i="135"/>
  <c r="M14" i="152"/>
  <c r="M14" i="153"/>
  <c r="M14" i="149"/>
  <c r="M14" i="138"/>
  <c r="M14" i="139"/>
  <c r="M14" i="140"/>
  <c r="M14" i="142"/>
  <c r="M14" i="164"/>
  <c r="M14" i="177"/>
  <c r="M14" i="156"/>
  <c r="M14" i="148"/>
  <c r="M14" i="144"/>
  <c r="M14" i="147"/>
  <c r="M14" i="146"/>
  <c r="M14" i="131"/>
  <c r="M14" i="151"/>
  <c r="M14" i="150"/>
  <c r="V14" i="160" l="1"/>
  <c r="P13" i="140"/>
  <c r="P13" i="160"/>
  <c r="P13" i="152"/>
  <c r="M13" i="131"/>
  <c r="M13" i="135"/>
  <c r="M13" i="133"/>
  <c r="M13" i="132"/>
  <c r="M13" i="134"/>
  <c r="M13" i="136"/>
  <c r="M13" i="137"/>
  <c r="M13" i="155"/>
  <c r="M13" i="161"/>
  <c r="M13" i="154"/>
  <c r="M13" i="157"/>
  <c r="M13" i="158"/>
  <c r="M13" i="159"/>
  <c r="M13" i="160"/>
  <c r="M13" i="146"/>
  <c r="M13" i="151"/>
  <c r="M13" i="152"/>
  <c r="M13" i="153"/>
  <c r="M13" i="149"/>
  <c r="M13" i="138"/>
  <c r="M13" i="139"/>
  <c r="M13" i="140"/>
  <c r="M13" i="142"/>
  <c r="M13" i="164"/>
  <c r="M13" i="177"/>
  <c r="M13" i="156"/>
  <c r="M13" i="148"/>
  <c r="M13" i="144"/>
  <c r="M13" i="147"/>
  <c r="M13" i="150"/>
  <c r="P12" i="140" l="1"/>
  <c r="P12" i="160"/>
  <c r="P12" i="152"/>
  <c r="M12" i="131"/>
  <c r="M12" i="135"/>
  <c r="M12" i="133"/>
  <c r="M12" i="132"/>
  <c r="M12" i="134"/>
  <c r="M12" i="136"/>
  <c r="M12" i="137"/>
  <c r="M12" i="155"/>
  <c r="M12" i="161"/>
  <c r="M12" i="154"/>
  <c r="M12" i="157"/>
  <c r="M12" i="158"/>
  <c r="M12" i="159"/>
  <c r="M12" i="160"/>
  <c r="M12" i="146"/>
  <c r="M12" i="151"/>
  <c r="M12" i="152"/>
  <c r="M12" i="153"/>
  <c r="M12" i="149"/>
  <c r="M12" i="138"/>
  <c r="M12" i="139"/>
  <c r="M12" i="140"/>
  <c r="M12" i="142"/>
  <c r="M12" i="164"/>
  <c r="M12" i="177"/>
  <c r="M12" i="156"/>
  <c r="M12" i="148"/>
  <c r="M12" i="144"/>
  <c r="M12" i="147"/>
  <c r="M12" i="150"/>
  <c r="N12" i="152" l="1"/>
  <c r="N13" i="152"/>
  <c r="N14" i="152"/>
  <c r="N15" i="152"/>
  <c r="N16" i="152"/>
  <c r="N17" i="152"/>
  <c r="N18" i="152"/>
  <c r="N19" i="152"/>
  <c r="N20" i="152"/>
  <c r="Q12" i="152"/>
  <c r="Q13" i="152"/>
  <c r="Q14" i="152"/>
  <c r="Q15" i="152"/>
  <c r="Q16" i="152"/>
  <c r="Q17" i="152"/>
  <c r="Q18" i="152"/>
  <c r="Q19" i="152"/>
  <c r="Q20" i="152"/>
  <c r="Q11" i="152"/>
  <c r="Q4" i="152"/>
  <c r="Q5" i="152"/>
  <c r="Q6" i="152"/>
  <c r="Q7" i="152"/>
  <c r="Q8" i="152"/>
  <c r="Q9" i="152"/>
  <c r="Q10" i="152"/>
  <c r="Q3" i="152"/>
  <c r="P11" i="152"/>
  <c r="N10" i="152"/>
  <c r="N11" i="152"/>
  <c r="N4" i="152"/>
  <c r="N5" i="152"/>
  <c r="N6" i="152"/>
  <c r="N7" i="152"/>
  <c r="N8" i="152"/>
  <c r="N9" i="152"/>
  <c r="M11" i="152"/>
  <c r="P11" i="140" l="1"/>
  <c r="P11" i="160"/>
  <c r="M11" i="131"/>
  <c r="M11" i="135"/>
  <c r="M11" i="133"/>
  <c r="M11" i="132"/>
  <c r="M11" i="134"/>
  <c r="M11" i="136"/>
  <c r="M11" i="137"/>
  <c r="M11" i="155"/>
  <c r="M11" i="161"/>
  <c r="M11" i="154"/>
  <c r="M11" i="157"/>
  <c r="M11" i="158"/>
  <c r="M11" i="159"/>
  <c r="M11" i="160"/>
  <c r="M11" i="146"/>
  <c r="M11" i="151"/>
  <c r="M11" i="153"/>
  <c r="M11" i="149"/>
  <c r="M11" i="138"/>
  <c r="M11" i="139"/>
  <c r="M11" i="140"/>
  <c r="M11" i="142"/>
  <c r="M11" i="164"/>
  <c r="M11" i="177"/>
  <c r="M11" i="156"/>
  <c r="M11" i="148"/>
  <c r="M11" i="144"/>
  <c r="M11" i="147"/>
  <c r="M11" i="150"/>
  <c r="P10" i="160" l="1"/>
  <c r="P10" i="140"/>
  <c r="P10" i="152"/>
  <c r="M10" i="131"/>
  <c r="M10" i="135"/>
  <c r="M10" i="133"/>
  <c r="M10" i="132"/>
  <c r="M10" i="134"/>
  <c r="M10" i="136"/>
  <c r="M10" i="137"/>
  <c r="M10" i="155"/>
  <c r="M10" i="161"/>
  <c r="M10" i="154"/>
  <c r="M10" i="157"/>
  <c r="M10" i="158"/>
  <c r="M10" i="159"/>
  <c r="M10" i="160"/>
  <c r="M10" i="146"/>
  <c r="M10" i="151"/>
  <c r="M10" i="152"/>
  <c r="M10" i="153"/>
  <c r="M10" i="149"/>
  <c r="M10" i="138"/>
  <c r="M10" i="139"/>
  <c r="M10" i="140"/>
  <c r="M10" i="142"/>
  <c r="M10" i="164"/>
  <c r="M10" i="177"/>
  <c r="M10" i="156"/>
  <c r="M10" i="148"/>
  <c r="M10" i="144"/>
  <c r="M10" i="147"/>
  <c r="M10" i="150"/>
  <c r="P9" i="160" l="1"/>
  <c r="P9" i="140"/>
  <c r="P9" i="152"/>
  <c r="M9" i="131"/>
  <c r="M9" i="135"/>
  <c r="M9" i="133"/>
  <c r="M9" i="132"/>
  <c r="M9" i="134"/>
  <c r="M9" i="136"/>
  <c r="M9" i="137"/>
  <c r="M9" i="155"/>
  <c r="M9" i="161"/>
  <c r="M9" i="154"/>
  <c r="M9" i="157"/>
  <c r="M9" i="158"/>
  <c r="M9" i="159"/>
  <c r="M9" i="160"/>
  <c r="M9" i="146"/>
  <c r="M9" i="151"/>
  <c r="M9" i="152"/>
  <c r="M9" i="153"/>
  <c r="M9" i="149"/>
  <c r="M9" i="138"/>
  <c r="M9" i="139"/>
  <c r="M9" i="140"/>
  <c r="M9" i="142"/>
  <c r="M9" i="164"/>
  <c r="M9" i="177"/>
  <c r="M9" i="156"/>
  <c r="M9" i="148"/>
  <c r="M9" i="144"/>
  <c r="M9" i="147"/>
  <c r="M9" i="150"/>
  <c r="P8" i="160" l="1"/>
  <c r="P8" i="140"/>
  <c r="P7" i="140"/>
  <c r="P8" i="152"/>
  <c r="M8" i="132"/>
  <c r="M8" i="134"/>
  <c r="M8" i="136"/>
  <c r="M8" i="137"/>
  <c r="M8" i="155"/>
  <c r="M8" i="161"/>
  <c r="M8" i="154"/>
  <c r="M8" i="157"/>
  <c r="M8" i="158"/>
  <c r="M8" i="159"/>
  <c r="M8" i="160"/>
  <c r="M8" i="133"/>
  <c r="M8" i="151"/>
  <c r="M8" i="152"/>
  <c r="M8" i="153"/>
  <c r="M8" i="149"/>
  <c r="M8" i="138"/>
  <c r="M8" i="139"/>
  <c r="M8" i="140"/>
  <c r="M8" i="142"/>
  <c r="M8" i="164"/>
  <c r="M8" i="177"/>
  <c r="M8" i="156"/>
  <c r="M8" i="148"/>
  <c r="M8" i="144"/>
  <c r="M8" i="147"/>
  <c r="M8" i="146"/>
  <c r="M8" i="131"/>
  <c r="M8" i="135"/>
  <c r="M8" i="150"/>
  <c r="P7" i="160" l="1"/>
  <c r="P7" i="152"/>
  <c r="M7" i="131"/>
  <c r="M7" i="135"/>
  <c r="M7" i="133"/>
  <c r="M7" i="132"/>
  <c r="M7" i="134"/>
  <c r="M7" i="136"/>
  <c r="M7" i="137"/>
  <c r="M7" i="155"/>
  <c r="M7" i="161"/>
  <c r="M7" i="154"/>
  <c r="M7" i="157"/>
  <c r="M7" i="158"/>
  <c r="M7" i="159"/>
  <c r="M7" i="160"/>
  <c r="M7" i="146"/>
  <c r="M7" i="151"/>
  <c r="M7" i="152"/>
  <c r="M7" i="153"/>
  <c r="M7" i="149"/>
  <c r="M7" i="138"/>
  <c r="M7" i="139"/>
  <c r="M7" i="140"/>
  <c r="M7" i="142"/>
  <c r="M7" i="164"/>
  <c r="M7" i="177"/>
  <c r="M7" i="156"/>
  <c r="M7" i="148"/>
  <c r="M7" i="144"/>
  <c r="M7" i="147"/>
  <c r="M7" i="150"/>
  <c r="P6" i="160" l="1"/>
  <c r="P6" i="140"/>
  <c r="P6" i="152"/>
  <c r="M6" i="131"/>
  <c r="M6" i="135"/>
  <c r="M6" i="133"/>
  <c r="M6" i="132"/>
  <c r="M6" i="134"/>
  <c r="M6" i="136"/>
  <c r="M6" i="137"/>
  <c r="M6" i="155"/>
  <c r="M6" i="161"/>
  <c r="M6" i="154"/>
  <c r="M6" i="157"/>
  <c r="M6" i="158"/>
  <c r="M6" i="159"/>
  <c r="M6" i="160"/>
  <c r="M6" i="146"/>
  <c r="M6" i="151"/>
  <c r="M6" i="152"/>
  <c r="M6" i="153"/>
  <c r="M6" i="149"/>
  <c r="M6" i="138"/>
  <c r="M6" i="139"/>
  <c r="M6" i="140"/>
  <c r="M6" i="142"/>
  <c r="M6" i="164"/>
  <c r="M6" i="177"/>
  <c r="M6" i="156"/>
  <c r="M6" i="148"/>
  <c r="M6" i="144"/>
  <c r="M6" i="147"/>
  <c r="M6" i="150"/>
  <c r="P5" i="160" l="1"/>
  <c r="M5" i="131"/>
  <c r="M5" i="135"/>
  <c r="M5" i="133"/>
  <c r="M5" i="132"/>
  <c r="M5" i="134"/>
  <c r="M5" i="136"/>
  <c r="M5" i="137"/>
  <c r="M5" i="155"/>
  <c r="M5" i="161"/>
  <c r="M5" i="154"/>
  <c r="M5" i="157"/>
  <c r="M5" i="158"/>
  <c r="M5" i="159"/>
  <c r="M5" i="160"/>
  <c r="M5" i="146"/>
  <c r="P5" i="140"/>
  <c r="P5" i="152"/>
  <c r="M5" i="151"/>
  <c r="M5" i="152"/>
  <c r="M5" i="153"/>
  <c r="M5" i="149"/>
  <c r="M5" i="138"/>
  <c r="M5" i="139"/>
  <c r="M5" i="140"/>
  <c r="M5" i="142"/>
  <c r="M5" i="164"/>
  <c r="M5" i="177"/>
  <c r="M5" i="156"/>
  <c r="M5" i="148"/>
  <c r="M5" i="144"/>
  <c r="M5" i="147"/>
  <c r="M5" i="150"/>
  <c r="P4" i="160" l="1"/>
  <c r="P4" i="140"/>
  <c r="P4" i="152"/>
  <c r="M4" i="131"/>
  <c r="M4" i="135"/>
  <c r="M4" i="133"/>
  <c r="M4" i="132"/>
  <c r="M4" i="134"/>
  <c r="M4" i="136"/>
  <c r="M4" i="137"/>
  <c r="M4" i="155"/>
  <c r="M4" i="161"/>
  <c r="M4" i="154"/>
  <c r="M4" i="157"/>
  <c r="M4" i="158"/>
  <c r="M4" i="159"/>
  <c r="M4" i="160"/>
  <c r="M4" i="146"/>
  <c r="M4" i="151"/>
  <c r="M4" i="152"/>
  <c r="M4" i="153"/>
  <c r="M4" i="149"/>
  <c r="M4" i="138"/>
  <c r="M4" i="139"/>
  <c r="M4" i="140"/>
  <c r="M4" i="142"/>
  <c r="M4" i="164"/>
  <c r="M4" i="177"/>
  <c r="M4" i="156"/>
  <c r="M4" i="148"/>
  <c r="M4" i="144"/>
  <c r="M4" i="147"/>
  <c r="M4" i="150"/>
  <c r="M3" i="153" l="1"/>
  <c r="P3" i="152"/>
  <c r="V4" i="152" s="1"/>
  <c r="M3" i="152"/>
  <c r="M3" i="150"/>
  <c r="D3" i="162"/>
  <c r="G38" i="180" l="1"/>
  <c r="D38" i="180"/>
  <c r="G37" i="180"/>
  <c r="D37" i="180"/>
  <c r="G35" i="180"/>
  <c r="D35" i="180"/>
  <c r="G34" i="180"/>
  <c r="D34" i="180"/>
  <c r="G33" i="180"/>
  <c r="D33" i="180"/>
  <c r="G32" i="180"/>
  <c r="D32" i="180"/>
  <c r="G31" i="180"/>
  <c r="D31" i="180"/>
  <c r="G30" i="180"/>
  <c r="D30" i="180"/>
  <c r="G29" i="180"/>
  <c r="D29" i="180"/>
  <c r="G28" i="180"/>
  <c r="D28" i="180"/>
  <c r="G27" i="180"/>
  <c r="D27" i="180"/>
  <c r="G26" i="180"/>
  <c r="D26" i="180"/>
  <c r="G25" i="180"/>
  <c r="D25" i="180"/>
  <c r="G24" i="180"/>
  <c r="D24" i="180"/>
  <c r="G23" i="180"/>
  <c r="D23" i="180"/>
  <c r="G22" i="180"/>
  <c r="D22" i="180"/>
  <c r="G21" i="180"/>
  <c r="D21" i="180"/>
  <c r="G20" i="180"/>
  <c r="D20" i="180"/>
  <c r="G19" i="180"/>
  <c r="D19" i="180"/>
  <c r="G18" i="180"/>
  <c r="D18" i="180"/>
  <c r="G17" i="180"/>
  <c r="D17" i="180"/>
  <c r="G16" i="180"/>
  <c r="D16" i="180"/>
  <c r="G15" i="180"/>
  <c r="D15" i="180"/>
  <c r="G14" i="180"/>
  <c r="D14" i="180"/>
  <c r="G13" i="180"/>
  <c r="D13" i="180"/>
  <c r="G12" i="180"/>
  <c r="D12" i="180"/>
  <c r="G11" i="180"/>
  <c r="D11" i="180"/>
  <c r="G10" i="180"/>
  <c r="D10" i="180"/>
  <c r="G9" i="180"/>
  <c r="D9" i="180"/>
  <c r="G8" i="180"/>
  <c r="D8" i="180"/>
  <c r="G7" i="180"/>
  <c r="D7" i="180"/>
  <c r="G6" i="180"/>
  <c r="D6" i="180"/>
  <c r="G5" i="180"/>
  <c r="D5" i="180"/>
  <c r="G4" i="180"/>
  <c r="D4" i="180"/>
  <c r="G3" i="180"/>
  <c r="D3" i="180"/>
  <c r="M3" i="135" l="1"/>
  <c r="N20" i="177" l="1"/>
  <c r="N19" i="177"/>
  <c r="N18" i="177"/>
  <c r="N17" i="177"/>
  <c r="N16" i="177"/>
  <c r="N15" i="177"/>
  <c r="N14" i="177"/>
  <c r="N13" i="177"/>
  <c r="N12" i="177"/>
  <c r="N11" i="177"/>
  <c r="N10" i="177"/>
  <c r="N9" i="177"/>
  <c r="N8" i="177"/>
  <c r="N7" i="177"/>
  <c r="N6" i="177"/>
  <c r="N5" i="177"/>
  <c r="N4" i="177"/>
  <c r="N3" i="177"/>
  <c r="M3" i="177"/>
  <c r="Q20" i="177" s="1"/>
  <c r="Q3" i="160"/>
  <c r="M3" i="160"/>
  <c r="Q3" i="140"/>
  <c r="P3" i="140"/>
  <c r="M3" i="140"/>
  <c r="Q3" i="177" l="1"/>
  <c r="Q5" i="177"/>
  <c r="Q7" i="177"/>
  <c r="Q9" i="177"/>
  <c r="Q11" i="177"/>
  <c r="Q13" i="177"/>
  <c r="Q15" i="177"/>
  <c r="Q17" i="177"/>
  <c r="Q19" i="177"/>
  <c r="Q4" i="177"/>
  <c r="Q6" i="177"/>
  <c r="Q8" i="177"/>
  <c r="Q10" i="177"/>
  <c r="Q12" i="177"/>
  <c r="Q14" i="177"/>
  <c r="Q16" i="177"/>
  <c r="Q18" i="177"/>
  <c r="N3" i="149"/>
  <c r="M3" i="149"/>
  <c r="L7" i="162"/>
  <c r="L8" i="162"/>
  <c r="L15" i="162"/>
  <c r="L16" i="162"/>
  <c r="L10" i="162"/>
  <c r="L12" i="162"/>
  <c r="L4" i="162"/>
  <c r="L9" i="162"/>
  <c r="L13" i="162"/>
  <c r="L6" i="162"/>
  <c r="L17" i="162"/>
  <c r="L5" i="162"/>
  <c r="L11" i="162"/>
  <c r="L14" i="162"/>
  <c r="L3" i="162"/>
  <c r="N3" i="153" l="1"/>
  <c r="N3" i="152"/>
  <c r="M3" i="151"/>
  <c r="Q4" i="151" s="1"/>
  <c r="C3" i="162"/>
  <c r="N3" i="160" l="1"/>
  <c r="N3" i="159"/>
  <c r="M3" i="159"/>
  <c r="M3" i="158"/>
  <c r="N3" i="157"/>
  <c r="M3" i="157"/>
  <c r="M3" i="154"/>
  <c r="N3" i="161"/>
  <c r="M3" i="161"/>
  <c r="N3" i="155"/>
  <c r="M3" i="155"/>
  <c r="N3" i="137"/>
  <c r="M3" i="137"/>
  <c r="M3" i="136"/>
  <c r="N3" i="136"/>
  <c r="M3" i="134"/>
  <c r="N3" i="134"/>
  <c r="N3" i="132"/>
  <c r="M3" i="132"/>
  <c r="N3" i="135"/>
  <c r="N3" i="131"/>
  <c r="M3" i="131"/>
  <c r="Q4" i="131" s="1"/>
  <c r="N3" i="146"/>
  <c r="M3" i="146"/>
  <c r="M3" i="147"/>
  <c r="M3" i="144"/>
  <c r="M3" i="148"/>
  <c r="M3" i="156"/>
  <c r="M3" i="164"/>
  <c r="M3" i="142"/>
  <c r="N3" i="140"/>
  <c r="R3" i="162"/>
  <c r="Q4" i="146" l="1"/>
  <c r="Q5" i="146"/>
  <c r="N6" i="160"/>
  <c r="N8" i="160"/>
  <c r="N7" i="160"/>
  <c r="N5" i="160"/>
  <c r="N4" i="160"/>
  <c r="Q8" i="160"/>
  <c r="Q7" i="160"/>
  <c r="Q6" i="160"/>
  <c r="Q5" i="160"/>
  <c r="Q4" i="160"/>
  <c r="Q4" i="140"/>
  <c r="Q5" i="140"/>
  <c r="Q6" i="140"/>
  <c r="Q7" i="140"/>
  <c r="Q8" i="140"/>
  <c r="N4" i="140"/>
  <c r="Q4" i="162"/>
  <c r="Q3" i="162"/>
  <c r="N9" i="160" l="1"/>
  <c r="N10" i="160"/>
  <c r="N11" i="160"/>
  <c r="N12" i="160"/>
  <c r="N13" i="160"/>
  <c r="N14" i="160"/>
  <c r="N15" i="160"/>
  <c r="N16" i="160"/>
  <c r="N17" i="160"/>
  <c r="N18" i="160"/>
  <c r="N19" i="160"/>
  <c r="N20" i="160"/>
  <c r="N6" i="140"/>
  <c r="N7" i="140"/>
  <c r="N8" i="140"/>
  <c r="N9" i="140"/>
  <c r="N10" i="140"/>
  <c r="N11" i="140"/>
  <c r="N12" i="140"/>
  <c r="N13" i="140"/>
  <c r="N14" i="140"/>
  <c r="N15" i="140"/>
  <c r="N16" i="140"/>
  <c r="N17" i="140"/>
  <c r="N18" i="140"/>
  <c r="N19" i="140"/>
  <c r="N20" i="140"/>
  <c r="N5" i="140"/>
  <c r="Q9" i="160"/>
  <c r="Q10" i="160"/>
  <c r="Q11" i="160"/>
  <c r="Q12" i="160"/>
  <c r="Q13" i="160"/>
  <c r="Q14" i="160"/>
  <c r="Q15" i="160"/>
  <c r="Q16" i="160"/>
  <c r="Q17" i="160"/>
  <c r="Q18" i="160"/>
  <c r="Q19" i="160"/>
  <c r="Q20" i="160"/>
  <c r="N20" i="164" l="1"/>
  <c r="N19" i="164"/>
  <c r="N18" i="164"/>
  <c r="N17" i="164"/>
  <c r="N16" i="164"/>
  <c r="N15" i="164"/>
  <c r="N14" i="164"/>
  <c r="N13" i="164"/>
  <c r="N12" i="164"/>
  <c r="N11" i="164"/>
  <c r="N10" i="164"/>
  <c r="N9" i="164"/>
  <c r="N8" i="164"/>
  <c r="N7" i="164"/>
  <c r="N6" i="164"/>
  <c r="N5" i="164"/>
  <c r="N4" i="164"/>
  <c r="N3" i="164"/>
  <c r="Q20" i="164"/>
  <c r="Q6" i="164" l="1"/>
  <c r="Q10" i="164"/>
  <c r="Q16" i="164"/>
  <c r="Q18" i="164"/>
  <c r="Q5" i="164"/>
  <c r="Q7" i="164"/>
  <c r="Q9" i="164"/>
  <c r="Q11" i="164"/>
  <c r="Q13" i="164"/>
  <c r="Q15" i="164"/>
  <c r="Q17" i="164"/>
  <c r="Q3" i="164"/>
  <c r="Q19" i="164"/>
  <c r="Q4" i="164"/>
  <c r="Q8" i="164"/>
  <c r="Q12" i="164"/>
  <c r="Q14" i="164"/>
  <c r="K11" i="162"/>
  <c r="K15" i="162"/>
  <c r="K4" i="162"/>
  <c r="K8" i="162"/>
  <c r="K9" i="162"/>
  <c r="K13" i="162"/>
  <c r="K17" i="162"/>
  <c r="K10" i="162"/>
  <c r="K5" i="162"/>
  <c r="K3" i="162"/>
  <c r="K16" i="162"/>
  <c r="K6" i="162"/>
  <c r="K14" i="162"/>
  <c r="K7" i="162"/>
  <c r="K12" i="162"/>
  <c r="N20" i="161" l="1"/>
  <c r="N19" i="161"/>
  <c r="N18" i="161"/>
  <c r="N17" i="161"/>
  <c r="N16" i="161"/>
  <c r="N15" i="161"/>
  <c r="N14" i="161"/>
  <c r="N13" i="161"/>
  <c r="N12" i="161"/>
  <c r="N11" i="161"/>
  <c r="N10" i="161"/>
  <c r="N9" i="161"/>
  <c r="N8" i="161"/>
  <c r="N7" i="161"/>
  <c r="N6" i="161"/>
  <c r="N5" i="161"/>
  <c r="N4" i="161"/>
  <c r="Q20" i="161"/>
  <c r="V18" i="160"/>
  <c r="N20" i="159"/>
  <c r="N19" i="159"/>
  <c r="N18" i="159"/>
  <c r="N17" i="159"/>
  <c r="N16" i="159"/>
  <c r="N15" i="159"/>
  <c r="N14" i="159"/>
  <c r="N13" i="159"/>
  <c r="N12" i="159"/>
  <c r="N11" i="159"/>
  <c r="N10" i="159"/>
  <c r="N9" i="159"/>
  <c r="N8" i="159"/>
  <c r="N7" i="159"/>
  <c r="N6" i="159"/>
  <c r="N5" i="159"/>
  <c r="N4" i="159"/>
  <c r="Q19" i="159"/>
  <c r="N20" i="158"/>
  <c r="N19" i="158"/>
  <c r="N18" i="158"/>
  <c r="N17" i="158"/>
  <c r="N16" i="158"/>
  <c r="N15" i="158"/>
  <c r="N14" i="158"/>
  <c r="N13" i="158"/>
  <c r="N12" i="158"/>
  <c r="N11" i="158"/>
  <c r="N10" i="158"/>
  <c r="N9" i="158"/>
  <c r="N8" i="158"/>
  <c r="N7" i="158"/>
  <c r="N6" i="158"/>
  <c r="N5" i="158"/>
  <c r="N4" i="158"/>
  <c r="N3" i="158"/>
  <c r="Q20" i="158"/>
  <c r="N20" i="157"/>
  <c r="N19" i="157"/>
  <c r="N18" i="157"/>
  <c r="N17" i="157"/>
  <c r="N16" i="157"/>
  <c r="N15" i="157"/>
  <c r="N14" i="157"/>
  <c r="N13" i="157"/>
  <c r="N12" i="157"/>
  <c r="N11" i="157"/>
  <c r="N10" i="157"/>
  <c r="N9" i="157"/>
  <c r="N8" i="157"/>
  <c r="N7" i="157"/>
  <c r="N6" i="157"/>
  <c r="N5" i="157"/>
  <c r="N4" i="157"/>
  <c r="Q20" i="157"/>
  <c r="N20" i="156"/>
  <c r="N19" i="156"/>
  <c r="N18" i="156"/>
  <c r="N17" i="156"/>
  <c r="N16" i="156"/>
  <c r="N15" i="156"/>
  <c r="N14" i="156"/>
  <c r="N13" i="156"/>
  <c r="N12" i="156"/>
  <c r="N11" i="156"/>
  <c r="N10" i="156"/>
  <c r="N9" i="156"/>
  <c r="N8" i="156"/>
  <c r="N7" i="156"/>
  <c r="N6" i="156"/>
  <c r="N5" i="156"/>
  <c r="N4" i="156"/>
  <c r="N3" i="156"/>
  <c r="Q20" i="156"/>
  <c r="N20" i="155"/>
  <c r="N19" i="155"/>
  <c r="N18" i="155"/>
  <c r="N17" i="155"/>
  <c r="N16" i="155"/>
  <c r="N15" i="155"/>
  <c r="N14" i="155"/>
  <c r="N13" i="155"/>
  <c r="N12" i="155"/>
  <c r="N11" i="155"/>
  <c r="N10" i="155"/>
  <c r="N9" i="155"/>
  <c r="N8" i="155"/>
  <c r="N7" i="155"/>
  <c r="N6" i="155"/>
  <c r="N5" i="155"/>
  <c r="N4" i="155"/>
  <c r="Q19" i="155"/>
  <c r="N20" i="154"/>
  <c r="N19" i="154"/>
  <c r="N18" i="154"/>
  <c r="N17" i="154"/>
  <c r="N16" i="154"/>
  <c r="N15" i="154"/>
  <c r="N14" i="154"/>
  <c r="N13" i="154"/>
  <c r="N12" i="154"/>
  <c r="N11" i="154"/>
  <c r="N10" i="154"/>
  <c r="N9" i="154"/>
  <c r="N8" i="154"/>
  <c r="N7" i="154"/>
  <c r="N6" i="154"/>
  <c r="N5" i="154"/>
  <c r="N4" i="154"/>
  <c r="N3" i="154"/>
  <c r="Q20" i="154"/>
  <c r="N20" i="153"/>
  <c r="N19" i="153"/>
  <c r="N18" i="153"/>
  <c r="N17" i="153"/>
  <c r="N16" i="153"/>
  <c r="N15" i="153"/>
  <c r="N14" i="153"/>
  <c r="N13" i="153"/>
  <c r="N12" i="153"/>
  <c r="N11" i="153"/>
  <c r="N10" i="153"/>
  <c r="N9" i="153"/>
  <c r="N8" i="153"/>
  <c r="N7" i="153"/>
  <c r="N6" i="153"/>
  <c r="N5" i="153"/>
  <c r="N4" i="153"/>
  <c r="Q20" i="153"/>
  <c r="V19" i="152"/>
  <c r="N20" i="151"/>
  <c r="N19" i="151"/>
  <c r="N18" i="151"/>
  <c r="N17" i="151"/>
  <c r="N16" i="151"/>
  <c r="N15" i="151"/>
  <c r="N14" i="151"/>
  <c r="N13" i="151"/>
  <c r="N12" i="151"/>
  <c r="N11" i="151"/>
  <c r="N10" i="151"/>
  <c r="N9" i="151"/>
  <c r="N8" i="151"/>
  <c r="N7" i="151"/>
  <c r="N6" i="151"/>
  <c r="N5" i="151"/>
  <c r="N4" i="151"/>
  <c r="N3" i="151"/>
  <c r="Q20" i="151"/>
  <c r="N20" i="150"/>
  <c r="N19" i="150"/>
  <c r="N18" i="150"/>
  <c r="N17" i="150"/>
  <c r="N16" i="150"/>
  <c r="N15" i="150"/>
  <c r="N14" i="150"/>
  <c r="N13" i="150"/>
  <c r="N12" i="150"/>
  <c r="N11" i="150"/>
  <c r="N10" i="150"/>
  <c r="N9" i="150"/>
  <c r="N8" i="150"/>
  <c r="N7" i="150"/>
  <c r="N6" i="150"/>
  <c r="N5" i="150"/>
  <c r="N4" i="150"/>
  <c r="N3" i="150"/>
  <c r="Q19" i="150"/>
  <c r="N20" i="149"/>
  <c r="N19" i="149"/>
  <c r="N18" i="149"/>
  <c r="N17" i="149"/>
  <c r="N16" i="149"/>
  <c r="N15" i="149"/>
  <c r="N14" i="149"/>
  <c r="N13" i="149"/>
  <c r="N12" i="149"/>
  <c r="N11" i="149"/>
  <c r="N10" i="149"/>
  <c r="N9" i="149"/>
  <c r="N8" i="149"/>
  <c r="N7" i="149"/>
  <c r="N6" i="149"/>
  <c r="N5" i="149"/>
  <c r="N4" i="149"/>
  <c r="Q20" i="149"/>
  <c r="N20" i="148"/>
  <c r="N19" i="148"/>
  <c r="N18" i="148"/>
  <c r="N17" i="148"/>
  <c r="N16" i="148"/>
  <c r="N15" i="148"/>
  <c r="N14" i="148"/>
  <c r="N13" i="148"/>
  <c r="N12" i="148"/>
  <c r="N11" i="148"/>
  <c r="N10" i="148"/>
  <c r="N9" i="148"/>
  <c r="N8" i="148"/>
  <c r="N7" i="148"/>
  <c r="N6" i="148"/>
  <c r="N5" i="148"/>
  <c r="N4" i="148"/>
  <c r="N3" i="148"/>
  <c r="Q20" i="148"/>
  <c r="N20" i="147"/>
  <c r="N19" i="147"/>
  <c r="N18" i="147"/>
  <c r="N17" i="147"/>
  <c r="N16" i="147"/>
  <c r="N15" i="147"/>
  <c r="N14" i="147"/>
  <c r="N13" i="147"/>
  <c r="N12" i="147"/>
  <c r="N11" i="147"/>
  <c r="N10" i="147"/>
  <c r="N9" i="147"/>
  <c r="N8" i="147"/>
  <c r="N7" i="147"/>
  <c r="N6" i="147"/>
  <c r="N5" i="147"/>
  <c r="N4" i="147"/>
  <c r="N3" i="147"/>
  <c r="Q20" i="147"/>
  <c r="N20" i="146"/>
  <c r="N19" i="146"/>
  <c r="N18" i="146"/>
  <c r="N17" i="146"/>
  <c r="N16" i="146"/>
  <c r="N15" i="146"/>
  <c r="N14" i="146"/>
  <c r="N13" i="146"/>
  <c r="N12" i="146"/>
  <c r="N11" i="146"/>
  <c r="N10" i="146"/>
  <c r="N9" i="146"/>
  <c r="N8" i="146"/>
  <c r="N7" i="146"/>
  <c r="N6" i="146"/>
  <c r="N5" i="146"/>
  <c r="N4" i="146"/>
  <c r="Q19" i="146"/>
  <c r="N20" i="144"/>
  <c r="N19" i="144"/>
  <c r="N18" i="144"/>
  <c r="N17" i="144"/>
  <c r="N16" i="144"/>
  <c r="N15" i="144"/>
  <c r="N14" i="144"/>
  <c r="N13" i="144"/>
  <c r="N12" i="144"/>
  <c r="N11" i="144"/>
  <c r="N10" i="144"/>
  <c r="N9" i="144"/>
  <c r="N8" i="144"/>
  <c r="N7" i="144"/>
  <c r="N6" i="144"/>
  <c r="N5" i="144"/>
  <c r="N4" i="144"/>
  <c r="N3" i="144"/>
  <c r="Q18" i="144"/>
  <c r="N20" i="142"/>
  <c r="N19" i="142"/>
  <c r="N18" i="142"/>
  <c r="N17" i="142"/>
  <c r="N16" i="142"/>
  <c r="N15" i="142"/>
  <c r="N14" i="142"/>
  <c r="N13" i="142"/>
  <c r="N12" i="142"/>
  <c r="N11" i="142"/>
  <c r="N10" i="142"/>
  <c r="N9" i="142"/>
  <c r="N8" i="142"/>
  <c r="N7" i="142"/>
  <c r="N6" i="142"/>
  <c r="N5" i="142"/>
  <c r="N4" i="142"/>
  <c r="N3" i="142"/>
  <c r="Q19" i="142"/>
  <c r="Q20" i="140"/>
  <c r="Q19" i="140"/>
  <c r="Q18" i="140"/>
  <c r="Q17" i="140"/>
  <c r="Q16" i="140"/>
  <c r="Q15" i="140"/>
  <c r="Q14" i="140"/>
  <c r="Q13" i="140"/>
  <c r="Q12" i="140"/>
  <c r="Q11" i="140"/>
  <c r="Q10" i="140"/>
  <c r="Q9" i="140"/>
  <c r="V20" i="140"/>
  <c r="N20" i="139"/>
  <c r="N19" i="139"/>
  <c r="N18" i="139"/>
  <c r="N17" i="139"/>
  <c r="N16" i="139"/>
  <c r="N15" i="139"/>
  <c r="N14" i="139"/>
  <c r="N13" i="139"/>
  <c r="N12" i="139"/>
  <c r="N11" i="139"/>
  <c r="N10" i="139"/>
  <c r="N9" i="139"/>
  <c r="N8" i="139"/>
  <c r="N7" i="139"/>
  <c r="N6" i="139"/>
  <c r="N5" i="139"/>
  <c r="N4" i="139"/>
  <c r="N3" i="139"/>
  <c r="M3" i="139"/>
  <c r="Q20" i="139" s="1"/>
  <c r="N20" i="138"/>
  <c r="N19" i="138"/>
  <c r="N18" i="138"/>
  <c r="N17" i="138"/>
  <c r="N16" i="138"/>
  <c r="N15" i="138"/>
  <c r="N14" i="138"/>
  <c r="N13" i="138"/>
  <c r="N12" i="138"/>
  <c r="N11" i="138"/>
  <c r="N10" i="138"/>
  <c r="N9" i="138"/>
  <c r="N8" i="138"/>
  <c r="N7" i="138"/>
  <c r="N6" i="138"/>
  <c r="N5" i="138"/>
  <c r="N4" i="138"/>
  <c r="N3" i="138"/>
  <c r="M3" i="138"/>
  <c r="Q11" i="138" s="1"/>
  <c r="N20" i="137"/>
  <c r="N19" i="137"/>
  <c r="N18" i="137"/>
  <c r="N17" i="137"/>
  <c r="N16" i="137"/>
  <c r="N15" i="137"/>
  <c r="N14" i="137"/>
  <c r="N13" i="137"/>
  <c r="N12" i="137"/>
  <c r="N11" i="137"/>
  <c r="N10" i="137"/>
  <c r="N9" i="137"/>
  <c r="N8" i="137"/>
  <c r="N7" i="137"/>
  <c r="N6" i="137"/>
  <c r="N5" i="137"/>
  <c r="N4" i="137"/>
  <c r="Q19" i="137"/>
  <c r="N20" i="136"/>
  <c r="N19" i="136"/>
  <c r="N18" i="136"/>
  <c r="N17" i="136"/>
  <c r="N16" i="136"/>
  <c r="N15" i="136"/>
  <c r="N14" i="136"/>
  <c r="N13" i="136"/>
  <c r="N12" i="136"/>
  <c r="N11" i="136"/>
  <c r="N10" i="136"/>
  <c r="N9" i="136"/>
  <c r="N8" i="136"/>
  <c r="N7" i="136"/>
  <c r="N6" i="136"/>
  <c r="N5" i="136"/>
  <c r="N4" i="136"/>
  <c r="Q20" i="136"/>
  <c r="N20" i="135"/>
  <c r="N19" i="135"/>
  <c r="N18" i="135"/>
  <c r="N17" i="135"/>
  <c r="N16" i="135"/>
  <c r="N15" i="135"/>
  <c r="N14" i="135"/>
  <c r="N13" i="135"/>
  <c r="N12" i="135"/>
  <c r="N11" i="135"/>
  <c r="N10" i="135"/>
  <c r="N9" i="135"/>
  <c r="N8" i="135"/>
  <c r="N7" i="135"/>
  <c r="N6" i="135"/>
  <c r="N5" i="135"/>
  <c r="N4" i="135"/>
  <c r="Q20" i="135"/>
  <c r="N20" i="134"/>
  <c r="N19" i="134"/>
  <c r="N18" i="134"/>
  <c r="N17" i="134"/>
  <c r="N16" i="134"/>
  <c r="N15" i="134"/>
  <c r="N14" i="134"/>
  <c r="N13" i="134"/>
  <c r="N12" i="134"/>
  <c r="N11" i="134"/>
  <c r="N10" i="134"/>
  <c r="N9" i="134"/>
  <c r="N8" i="134"/>
  <c r="N7" i="134"/>
  <c r="N6" i="134"/>
  <c r="N5" i="134"/>
  <c r="N4" i="134"/>
  <c r="Q19" i="134"/>
  <c r="N20" i="133"/>
  <c r="N19" i="133"/>
  <c r="N18" i="133"/>
  <c r="N17" i="133"/>
  <c r="N16" i="133"/>
  <c r="N15" i="133"/>
  <c r="N14" i="133"/>
  <c r="N13" i="133"/>
  <c r="N12" i="133"/>
  <c r="N11" i="133"/>
  <c r="N10" i="133"/>
  <c r="N9" i="133"/>
  <c r="N8" i="133"/>
  <c r="N7" i="133"/>
  <c r="N6" i="133"/>
  <c r="N5" i="133"/>
  <c r="N4" i="133"/>
  <c r="N3" i="133"/>
  <c r="M3" i="133"/>
  <c r="Q19" i="133" s="1"/>
  <c r="N20" i="132"/>
  <c r="N19" i="132"/>
  <c r="N18" i="132"/>
  <c r="N17" i="132"/>
  <c r="N16" i="132"/>
  <c r="N15" i="132"/>
  <c r="N14" i="132"/>
  <c r="N13" i="132"/>
  <c r="N12" i="132"/>
  <c r="N11" i="132"/>
  <c r="N10" i="132"/>
  <c r="N9" i="132"/>
  <c r="N8" i="132"/>
  <c r="N7" i="132"/>
  <c r="N6" i="132"/>
  <c r="N5" i="132"/>
  <c r="N4" i="132"/>
  <c r="Q18" i="132"/>
  <c r="N20" i="131"/>
  <c r="N19" i="131"/>
  <c r="N18" i="131"/>
  <c r="N17" i="131"/>
  <c r="N16" i="131"/>
  <c r="N15" i="131"/>
  <c r="N14" i="131"/>
  <c r="N13" i="131"/>
  <c r="N12" i="131"/>
  <c r="N11" i="131"/>
  <c r="N10" i="131"/>
  <c r="N9" i="131"/>
  <c r="N8" i="131"/>
  <c r="N7" i="131"/>
  <c r="N6" i="131"/>
  <c r="N5" i="131"/>
  <c r="N4" i="131"/>
  <c r="Q20" i="131"/>
  <c r="T17" i="162"/>
  <c r="AE17" i="162"/>
  <c r="O17" i="162"/>
  <c r="G10" i="162"/>
  <c r="Q4" i="132" l="1"/>
  <c r="Q4" i="133"/>
  <c r="Q3" i="156"/>
  <c r="Q11" i="148"/>
  <c r="Q11" i="147"/>
  <c r="Q5" i="147"/>
  <c r="Q5" i="153"/>
  <c r="Q11" i="153"/>
  <c r="Q3" i="151"/>
  <c r="Q9" i="151"/>
  <c r="Q17" i="148"/>
  <c r="Q3" i="147"/>
  <c r="Q9" i="147"/>
  <c r="Q13" i="161"/>
  <c r="V4" i="160"/>
  <c r="V20" i="160"/>
  <c r="V16" i="160"/>
  <c r="V12" i="160"/>
  <c r="V8" i="160"/>
  <c r="Q17" i="153"/>
  <c r="Q3" i="153"/>
  <c r="Q9" i="153"/>
  <c r="Q5" i="151"/>
  <c r="Q11" i="151"/>
  <c r="Q17" i="151"/>
  <c r="Q5" i="148"/>
  <c r="Q17" i="147"/>
  <c r="Q5" i="161"/>
  <c r="Q19" i="156"/>
  <c r="Q11" i="156"/>
  <c r="Q13" i="153"/>
  <c r="Q19" i="153"/>
  <c r="Q13" i="151"/>
  <c r="Q19" i="151"/>
  <c r="Q13" i="148"/>
  <c r="Q19" i="148"/>
  <c r="Q3" i="148"/>
  <c r="Q9" i="148"/>
  <c r="Q13" i="147"/>
  <c r="Q19" i="147"/>
  <c r="Q11" i="139"/>
  <c r="Q3" i="139"/>
  <c r="Q19" i="139"/>
  <c r="Q17" i="139"/>
  <c r="Q9" i="139"/>
  <c r="Q3" i="132"/>
  <c r="Q19" i="132"/>
  <c r="Q9" i="132"/>
  <c r="Q11" i="132"/>
  <c r="Q17" i="132"/>
  <c r="Q13" i="146"/>
  <c r="Q9" i="161"/>
  <c r="Q17" i="161"/>
  <c r="Q3" i="161"/>
  <c r="Q11" i="161"/>
  <c r="Q19" i="161"/>
  <c r="Q7" i="161"/>
  <c r="Q15" i="161"/>
  <c r="Q15" i="157"/>
  <c r="Q9" i="157"/>
  <c r="Q17" i="157"/>
  <c r="Q3" i="157"/>
  <c r="Q11" i="157"/>
  <c r="Q19" i="157"/>
  <c r="Q7" i="157"/>
  <c r="Q5" i="157"/>
  <c r="Q13" i="157"/>
  <c r="Q7" i="156"/>
  <c r="Q15" i="156"/>
  <c r="Q9" i="156"/>
  <c r="Q17" i="156"/>
  <c r="Q5" i="156"/>
  <c r="Q13" i="156"/>
  <c r="Q7" i="153"/>
  <c r="Q15" i="153"/>
  <c r="Q7" i="151"/>
  <c r="Q15" i="151"/>
  <c r="Q7" i="148"/>
  <c r="Q15" i="148"/>
  <c r="Q7" i="147"/>
  <c r="Q15" i="147"/>
  <c r="Q5" i="139"/>
  <c r="Q13" i="139"/>
  <c r="Q7" i="139"/>
  <c r="Q15" i="139"/>
  <c r="Q7" i="136"/>
  <c r="Q17" i="136"/>
  <c r="Q5" i="136"/>
  <c r="Q13" i="136"/>
  <c r="Q15" i="136"/>
  <c r="Q9" i="136"/>
  <c r="Q3" i="136"/>
  <c r="Q11" i="136"/>
  <c r="Q19" i="136"/>
  <c r="Q7" i="135"/>
  <c r="Q15" i="135"/>
  <c r="Q5" i="135"/>
  <c r="Q13" i="135"/>
  <c r="Q9" i="135"/>
  <c r="Q17" i="135"/>
  <c r="Q3" i="135"/>
  <c r="Q11" i="135"/>
  <c r="Q19" i="135"/>
  <c r="Q5" i="132"/>
  <c r="Q13" i="132"/>
  <c r="Q7" i="132"/>
  <c r="Q15" i="132"/>
  <c r="Q15" i="131"/>
  <c r="Q9" i="131"/>
  <c r="Q17" i="131"/>
  <c r="Q3" i="131"/>
  <c r="Q11" i="131"/>
  <c r="Q19" i="131"/>
  <c r="Q7" i="131"/>
  <c r="Q5" i="131"/>
  <c r="Q13" i="131"/>
  <c r="Q7" i="146"/>
  <c r="Q15" i="146"/>
  <c r="Q9" i="146"/>
  <c r="Q17" i="146"/>
  <c r="Q3" i="146"/>
  <c r="Q11" i="146"/>
  <c r="Q6" i="150"/>
  <c r="Q10" i="150"/>
  <c r="Q14" i="150"/>
  <c r="Q16" i="150"/>
  <c r="Q20" i="150"/>
  <c r="V9" i="152"/>
  <c r="V13" i="152"/>
  <c r="Q6" i="155"/>
  <c r="Q10" i="155"/>
  <c r="Q14" i="155"/>
  <c r="Q16" i="155"/>
  <c r="Q20" i="155"/>
  <c r="Q6" i="159"/>
  <c r="Q8" i="159"/>
  <c r="Q10" i="159"/>
  <c r="Q12" i="159"/>
  <c r="Q14" i="159"/>
  <c r="Q16" i="159"/>
  <c r="Q18" i="159"/>
  <c r="Q20" i="159"/>
  <c r="Q6" i="149"/>
  <c r="Q10" i="149"/>
  <c r="Q14" i="149"/>
  <c r="Q18" i="149"/>
  <c r="V6" i="152"/>
  <c r="V14" i="152"/>
  <c r="Q6" i="154"/>
  <c r="Q10" i="154"/>
  <c r="Q14" i="154"/>
  <c r="Q18" i="154"/>
  <c r="Q6" i="158"/>
  <c r="Q10" i="158"/>
  <c r="Q14" i="158"/>
  <c r="Q18" i="158"/>
  <c r="V5" i="160"/>
  <c r="V13" i="160"/>
  <c r="V17" i="160"/>
  <c r="Q4" i="147"/>
  <c r="Q6" i="147"/>
  <c r="Q8" i="147"/>
  <c r="Q10" i="147"/>
  <c r="Q12" i="147"/>
  <c r="Q14" i="147"/>
  <c r="Q16" i="147"/>
  <c r="Q18" i="147"/>
  <c r="Q3" i="149"/>
  <c r="Q5" i="149"/>
  <c r="Q7" i="149"/>
  <c r="Q9" i="149"/>
  <c r="Q11" i="149"/>
  <c r="Q13" i="149"/>
  <c r="Q15" i="149"/>
  <c r="Q17" i="149"/>
  <c r="Q19" i="149"/>
  <c r="Q6" i="151"/>
  <c r="Q8" i="151"/>
  <c r="Q10" i="151"/>
  <c r="Q12" i="151"/>
  <c r="Q14" i="151"/>
  <c r="Q16" i="151"/>
  <c r="Q18" i="151"/>
  <c r="V8" i="152"/>
  <c r="V12" i="152"/>
  <c r="V16" i="152"/>
  <c r="V20" i="152"/>
  <c r="Q3" i="154"/>
  <c r="Q5" i="154"/>
  <c r="Q7" i="154"/>
  <c r="Q9" i="154"/>
  <c r="Q11" i="154"/>
  <c r="Q13" i="154"/>
  <c r="Q15" i="154"/>
  <c r="Q17" i="154"/>
  <c r="Q19" i="154"/>
  <c r="Q4" i="156"/>
  <c r="Q6" i="156"/>
  <c r="Q8" i="156"/>
  <c r="Q10" i="156"/>
  <c r="Q12" i="156"/>
  <c r="Q14" i="156"/>
  <c r="Q16" i="156"/>
  <c r="Q18" i="156"/>
  <c r="Q3" i="158"/>
  <c r="Q5" i="158"/>
  <c r="Q7" i="158"/>
  <c r="Q9" i="158"/>
  <c r="Q11" i="158"/>
  <c r="Q13" i="158"/>
  <c r="Q15" i="158"/>
  <c r="Q17" i="158"/>
  <c r="Q19" i="158"/>
  <c r="V3" i="160"/>
  <c r="V7" i="160"/>
  <c r="V11" i="160"/>
  <c r="V15" i="160"/>
  <c r="V19" i="160"/>
  <c r="Q4" i="161"/>
  <c r="Q6" i="161"/>
  <c r="Q8" i="161"/>
  <c r="Q10" i="161"/>
  <c r="Q12" i="161"/>
  <c r="Q14" i="161"/>
  <c r="Q16" i="161"/>
  <c r="Q18" i="161"/>
  <c r="Q4" i="150"/>
  <c r="Q8" i="150"/>
  <c r="Q12" i="150"/>
  <c r="Q18" i="150"/>
  <c r="V5" i="152"/>
  <c r="V17" i="152"/>
  <c r="Q4" i="155"/>
  <c r="Q8" i="155"/>
  <c r="Q12" i="155"/>
  <c r="Q18" i="155"/>
  <c r="Q4" i="159"/>
  <c r="Q4" i="149"/>
  <c r="Q8" i="149"/>
  <c r="Q12" i="149"/>
  <c r="Q16" i="149"/>
  <c r="V10" i="152"/>
  <c r="V18" i="152"/>
  <c r="Q4" i="154"/>
  <c r="Q8" i="154"/>
  <c r="Q12" i="154"/>
  <c r="Q16" i="154"/>
  <c r="Q4" i="158"/>
  <c r="Q8" i="158"/>
  <c r="Q12" i="158"/>
  <c r="Q16" i="158"/>
  <c r="V9" i="160"/>
  <c r="Q4" i="148"/>
  <c r="Q6" i="148"/>
  <c r="Q8" i="148"/>
  <c r="Q10" i="148"/>
  <c r="Q12" i="148"/>
  <c r="Q14" i="148"/>
  <c r="Q16" i="148"/>
  <c r="Q18" i="148"/>
  <c r="Q3" i="150"/>
  <c r="Q5" i="150"/>
  <c r="Q7" i="150"/>
  <c r="Q9" i="150"/>
  <c r="Q11" i="150"/>
  <c r="Q13" i="150"/>
  <c r="Q15" i="150"/>
  <c r="Q17" i="150"/>
  <c r="V3" i="152"/>
  <c r="V7" i="152"/>
  <c r="V11" i="152"/>
  <c r="V15" i="152"/>
  <c r="Q4" i="153"/>
  <c r="Q6" i="153"/>
  <c r="Q8" i="153"/>
  <c r="Q10" i="153"/>
  <c r="Q12" i="153"/>
  <c r="Q14" i="153"/>
  <c r="Q16" i="153"/>
  <c r="Q18" i="153"/>
  <c r="Q3" i="155"/>
  <c r="Q5" i="155"/>
  <c r="Q7" i="155"/>
  <c r="Q9" i="155"/>
  <c r="Q11" i="155"/>
  <c r="Q13" i="155"/>
  <c r="Q15" i="155"/>
  <c r="Q17" i="155"/>
  <c r="Q4" i="157"/>
  <c r="Q6" i="157"/>
  <c r="Q8" i="157"/>
  <c r="Q10" i="157"/>
  <c r="Q12" i="157"/>
  <c r="Q14" i="157"/>
  <c r="Q16" i="157"/>
  <c r="Q18" i="157"/>
  <c r="Q3" i="159"/>
  <c r="Q5" i="159"/>
  <c r="Q7" i="159"/>
  <c r="Q9" i="159"/>
  <c r="Q11" i="159"/>
  <c r="Q13" i="159"/>
  <c r="Q15" i="159"/>
  <c r="Q17" i="159"/>
  <c r="V6" i="160"/>
  <c r="V10" i="160"/>
  <c r="Q6" i="146"/>
  <c r="Q8" i="146"/>
  <c r="Q10" i="146"/>
  <c r="Q12" i="146"/>
  <c r="Q14" i="146"/>
  <c r="Q16" i="146"/>
  <c r="Q18" i="146"/>
  <c r="Q20" i="146"/>
  <c r="Q4" i="134"/>
  <c r="Q8" i="134"/>
  <c r="Q14" i="134"/>
  <c r="Q18" i="134"/>
  <c r="Q4" i="138"/>
  <c r="Q8" i="138"/>
  <c r="Q12" i="138"/>
  <c r="Q14" i="138"/>
  <c r="Q18" i="138"/>
  <c r="Q20" i="138"/>
  <c r="V13" i="140"/>
  <c r="Q4" i="144"/>
  <c r="Q8" i="144"/>
  <c r="Q14" i="144"/>
  <c r="Q20" i="144"/>
  <c r="Q8" i="133"/>
  <c r="Q12" i="133"/>
  <c r="Q16" i="133"/>
  <c r="Q20" i="133"/>
  <c r="Q6" i="137"/>
  <c r="Q8" i="137"/>
  <c r="Q12" i="137"/>
  <c r="Q16" i="137"/>
  <c r="Q20" i="137"/>
  <c r="V6" i="140"/>
  <c r="V14" i="140"/>
  <c r="Q4" i="142"/>
  <c r="Q6" i="142"/>
  <c r="Q10" i="142"/>
  <c r="Q12" i="142"/>
  <c r="Q14" i="142"/>
  <c r="Q16" i="142"/>
  <c r="Q18" i="142"/>
  <c r="Q20" i="142"/>
  <c r="Q6" i="132"/>
  <c r="Q14" i="132"/>
  <c r="Q20" i="132"/>
  <c r="Q7" i="134"/>
  <c r="Q10" i="136"/>
  <c r="Q18" i="136"/>
  <c r="Q3" i="138"/>
  <c r="Q7" i="138"/>
  <c r="Q9" i="138"/>
  <c r="Q13" i="138"/>
  <c r="Q15" i="138"/>
  <c r="Q17" i="138"/>
  <c r="Q19" i="138"/>
  <c r="V3" i="140"/>
  <c r="V7" i="140"/>
  <c r="V11" i="140"/>
  <c r="V15" i="140"/>
  <c r="V19" i="140"/>
  <c r="Q3" i="144"/>
  <c r="Q5" i="144"/>
  <c r="Q7" i="144"/>
  <c r="Q9" i="144"/>
  <c r="Q11" i="144"/>
  <c r="Q13" i="144"/>
  <c r="Q15" i="144"/>
  <c r="Q17" i="144"/>
  <c r="Q19" i="144"/>
  <c r="Q6" i="134"/>
  <c r="Q10" i="134"/>
  <c r="Q12" i="134"/>
  <c r="Q16" i="134"/>
  <c r="Q20" i="134"/>
  <c r="Q6" i="138"/>
  <c r="Q10" i="138"/>
  <c r="Q16" i="138"/>
  <c r="V5" i="140"/>
  <c r="V9" i="140"/>
  <c r="V17" i="140"/>
  <c r="Q6" i="144"/>
  <c r="Q10" i="144"/>
  <c r="Q12" i="144"/>
  <c r="Q16" i="144"/>
  <c r="Q6" i="133"/>
  <c r="Q10" i="133"/>
  <c r="Q14" i="133"/>
  <c r="Q18" i="133"/>
  <c r="Q4" i="137"/>
  <c r="Q10" i="137"/>
  <c r="Q14" i="137"/>
  <c r="Q18" i="137"/>
  <c r="V10" i="140"/>
  <c r="V18" i="140"/>
  <c r="Q8" i="142"/>
  <c r="Q8" i="132"/>
  <c r="Q10" i="132"/>
  <c r="Q12" i="132"/>
  <c r="Q16" i="132"/>
  <c r="Q3" i="134"/>
  <c r="Q5" i="134"/>
  <c r="Q9" i="134"/>
  <c r="Q11" i="134"/>
  <c r="Q13" i="134"/>
  <c r="Q15" i="134"/>
  <c r="Q17" i="134"/>
  <c r="Q4" i="136"/>
  <c r="Q6" i="136"/>
  <c r="Q8" i="136"/>
  <c r="Q12" i="136"/>
  <c r="Q14" i="136"/>
  <c r="Q16" i="136"/>
  <c r="Q5" i="138"/>
  <c r="Q6" i="131"/>
  <c r="Q8" i="131"/>
  <c r="Q10" i="131"/>
  <c r="Q12" i="131"/>
  <c r="Q14" i="131"/>
  <c r="Q16" i="131"/>
  <c r="Q18" i="131"/>
  <c r="Q3" i="133"/>
  <c r="Q5" i="133"/>
  <c r="Q7" i="133"/>
  <c r="Q9" i="133"/>
  <c r="Q11" i="133"/>
  <c r="Q13" i="133"/>
  <c r="Q15" i="133"/>
  <c r="Q17" i="133"/>
  <c r="Q4" i="135"/>
  <c r="Q6" i="135"/>
  <c r="Q8" i="135"/>
  <c r="Q10" i="135"/>
  <c r="Q12" i="135"/>
  <c r="Q14" i="135"/>
  <c r="Q16" i="135"/>
  <c r="Q18" i="135"/>
  <c r="Q3" i="137"/>
  <c r="Q5" i="137"/>
  <c r="Q7" i="137"/>
  <c r="Q9" i="137"/>
  <c r="Q11" i="137"/>
  <c r="Q13" i="137"/>
  <c r="Q15" i="137"/>
  <c r="Q17" i="137"/>
  <c r="Q4" i="139"/>
  <c r="Q6" i="139"/>
  <c r="Q8" i="139"/>
  <c r="Q10" i="139"/>
  <c r="Q12" i="139"/>
  <c r="Q14" i="139"/>
  <c r="Q16" i="139"/>
  <c r="Q18" i="139"/>
  <c r="V4" i="140"/>
  <c r="V8" i="140"/>
  <c r="V12" i="140"/>
  <c r="V16" i="140"/>
  <c r="Q3" i="142"/>
  <c r="Q5" i="142"/>
  <c r="Q7" i="142"/>
  <c r="Q9" i="142"/>
  <c r="Q11" i="142"/>
  <c r="Q13" i="142"/>
  <c r="Q15" i="142"/>
  <c r="Q17" i="142"/>
  <c r="D5" i="162"/>
  <c r="AE13" i="162"/>
  <c r="AB17" i="162"/>
  <c r="AB14" i="162"/>
  <c r="M13" i="162"/>
  <c r="B17" i="162"/>
  <c r="P9" i="162"/>
  <c r="C13" i="162"/>
  <c r="AD16" i="162"/>
  <c r="AE8" i="162"/>
  <c r="G8" i="162"/>
  <c r="Z14" i="162"/>
  <c r="I17" i="162"/>
  <c r="F16" i="162"/>
  <c r="Q13" i="162"/>
  <c r="V14" i="162"/>
  <c r="F5" i="162"/>
  <c r="M4" i="162"/>
  <c r="AE12" i="162"/>
  <c r="G12" i="162"/>
  <c r="AD9" i="162"/>
  <c r="M17" i="162"/>
  <c r="G4" i="162"/>
  <c r="AD13" i="162"/>
  <c r="X6" i="162"/>
  <c r="Y7" i="162"/>
  <c r="Q10" i="162"/>
  <c r="AD8" i="162"/>
  <c r="C16" i="162"/>
  <c r="H15" i="162"/>
  <c r="R5" i="162"/>
  <c r="H10" i="162"/>
  <c r="C8" i="162"/>
  <c r="D16" i="162"/>
  <c r="W7" i="162"/>
  <c r="B7" i="162"/>
  <c r="W11" i="162"/>
  <c r="O5" i="162"/>
  <c r="M15" i="162"/>
  <c r="B5" i="162"/>
  <c r="Q11" i="162"/>
  <c r="V6" i="162"/>
  <c r="D17" i="162"/>
  <c r="W14" i="162"/>
  <c r="O7" i="162"/>
  <c r="AD6" i="162"/>
  <c r="V7" i="162"/>
  <c r="AC16" i="162"/>
  <c r="P7" i="162"/>
  <c r="S13" i="162"/>
  <c r="E9" i="162"/>
  <c r="U10" i="162"/>
  <c r="AB5" i="162"/>
  <c r="D12" i="162"/>
  <c r="I15" i="162"/>
  <c r="P10" i="162"/>
  <c r="Q9" i="162"/>
  <c r="U13" i="162"/>
  <c r="C4" i="162"/>
  <c r="Q16" i="162"/>
  <c r="W17" i="162"/>
  <c r="AA14" i="162"/>
  <c r="I5" i="162"/>
  <c r="O13" i="162"/>
  <c r="R7" i="162"/>
  <c r="J7" i="162"/>
  <c r="F14" i="162"/>
  <c r="P11" i="162"/>
  <c r="N8" i="162"/>
  <c r="S3" i="162"/>
  <c r="G11" i="162"/>
  <c r="AC13" i="162"/>
  <c r="Y10" i="162"/>
  <c r="T8" i="162"/>
  <c r="H14" i="162"/>
  <c r="Z7" i="162"/>
  <c r="U14" i="162"/>
  <c r="AD5" i="162"/>
  <c r="R13" i="162"/>
  <c r="C7" i="162"/>
  <c r="M11" i="162"/>
  <c r="O6" i="162"/>
  <c r="B8" i="162"/>
  <c r="S14" i="162"/>
  <c r="T4" i="162"/>
  <c r="AD4" i="162"/>
  <c r="Y9" i="162"/>
  <c r="D6" i="162"/>
  <c r="E10" i="162"/>
  <c r="F13" i="162"/>
  <c r="X8" i="162"/>
  <c r="AE7" i="162"/>
  <c r="AD15" i="162"/>
  <c r="AC12" i="162"/>
  <c r="V16" i="162"/>
  <c r="Z8" i="162"/>
  <c r="AD17" i="162"/>
  <c r="J8" i="162"/>
  <c r="D13" i="162"/>
  <c r="AB16" i="162"/>
  <c r="W4" i="162"/>
  <c r="AE5" i="162"/>
  <c r="AA9" i="162"/>
  <c r="Y12" i="162"/>
  <c r="H9" i="162"/>
  <c r="AD3" i="162"/>
  <c r="U11" i="162"/>
  <c r="U8" i="162"/>
  <c r="W8" i="162"/>
  <c r="T13" i="162"/>
  <c r="AE10" i="162"/>
  <c r="Y4" i="162"/>
  <c r="H5" i="162"/>
  <c r="AE14" i="162"/>
  <c r="AA4" i="162"/>
  <c r="O3" i="162"/>
  <c r="U12" i="162"/>
  <c r="H13" i="162"/>
  <c r="R15" i="162"/>
  <c r="B10" i="162"/>
  <c r="AE6" i="162"/>
  <c r="X15" i="162"/>
  <c r="E12" i="162"/>
  <c r="T7" i="162"/>
  <c r="F6" i="162"/>
  <c r="H11" i="162"/>
  <c r="C17" i="162"/>
  <c r="W13" i="162"/>
  <c r="E13" i="162"/>
  <c r="O11" i="162"/>
  <c r="Z11" i="162"/>
  <c r="U15" i="162"/>
  <c r="I9" i="162"/>
  <c r="H16" i="162"/>
  <c r="M10" i="162"/>
  <c r="U4" i="162"/>
  <c r="AB6" i="162"/>
  <c r="M3" i="162"/>
  <c r="AB13" i="162"/>
  <c r="C9" i="162"/>
  <c r="P14" i="162"/>
  <c r="W10" i="162"/>
  <c r="AE4" i="162"/>
  <c r="N16" i="162"/>
  <c r="P6" i="162"/>
  <c r="T15" i="162"/>
  <c r="F7" i="162"/>
  <c r="R17" i="162"/>
  <c r="Y14" i="162"/>
  <c r="Y5" i="162"/>
  <c r="J3" i="162"/>
  <c r="B13" i="162"/>
  <c r="Q6" i="162"/>
  <c r="B11" i="162"/>
  <c r="AA8" i="162"/>
  <c r="G15" i="162"/>
  <c r="I6" i="162"/>
  <c r="F15" i="162"/>
  <c r="AA13" i="162"/>
  <c r="J16" i="162"/>
  <c r="AA10" i="162"/>
  <c r="Y13" i="162"/>
  <c r="U16" i="162"/>
  <c r="B12" i="162"/>
  <c r="V15" i="162"/>
  <c r="P4" i="162"/>
  <c r="AE3" i="162"/>
  <c r="M5" i="162"/>
  <c r="AB12" i="162"/>
  <c r="Z13" i="162"/>
  <c r="W3" i="162"/>
  <c r="AB11" i="162"/>
  <c r="M9" i="162"/>
  <c r="N11" i="162"/>
  <c r="H7" i="162"/>
  <c r="T10" i="162"/>
  <c r="V4" i="162"/>
  <c r="X9" i="162"/>
  <c r="AC6" i="162"/>
  <c r="N15" i="162"/>
  <c r="M7" i="162"/>
  <c r="G16" i="162"/>
  <c r="G5" i="162"/>
  <c r="Z12" i="162"/>
  <c r="P16" i="162"/>
  <c r="R6" i="162"/>
  <c r="N14" i="162"/>
  <c r="R9" i="162"/>
  <c r="S7" i="162"/>
  <c r="J17" i="162"/>
  <c r="AC17" i="162"/>
  <c r="X12" i="162"/>
  <c r="H6" i="162"/>
  <c r="AD14" i="162"/>
  <c r="U5" i="162"/>
  <c r="O9" i="162"/>
  <c r="S5" i="162"/>
  <c r="AC15" i="162"/>
  <c r="B15" i="162"/>
  <c r="AC11" i="162"/>
  <c r="C14" i="162"/>
  <c r="AB3" i="162"/>
  <c r="X13" i="162"/>
  <c r="E15" i="162"/>
  <c r="W15" i="162"/>
  <c r="X14" i="162"/>
  <c r="AA16" i="162"/>
  <c r="T6" i="162"/>
  <c r="N7" i="162"/>
  <c r="G6" i="162"/>
  <c r="O14" i="162"/>
  <c r="Q8" i="162"/>
  <c r="AA6" i="162"/>
  <c r="T11" i="162"/>
  <c r="J15" i="162"/>
  <c r="E8" i="162"/>
  <c r="N13" i="162"/>
  <c r="S16" i="162"/>
  <c r="E3" i="162"/>
  <c r="AD11" i="162"/>
  <c r="Z10" i="162"/>
  <c r="Z6" i="162"/>
  <c r="Y6" i="162"/>
  <c r="N6" i="162"/>
  <c r="S10" i="162"/>
  <c r="Y16" i="162"/>
  <c r="R10" i="162"/>
  <c r="X7" i="162"/>
  <c r="F17" i="162"/>
  <c r="X10" i="162"/>
  <c r="AA5" i="162"/>
  <c r="Z15" i="162"/>
  <c r="J6" i="162"/>
  <c r="U17" i="162"/>
  <c r="Z4" i="162"/>
  <c r="I3" i="162"/>
  <c r="AE9" i="162"/>
  <c r="Y15" i="162"/>
  <c r="AD10" i="162"/>
  <c r="X16" i="162"/>
  <c r="B6" i="162"/>
  <c r="R8" i="162"/>
  <c r="F8" i="162"/>
  <c r="F4" i="162"/>
  <c r="W9" i="162"/>
  <c r="G9" i="162"/>
  <c r="S4" i="162"/>
  <c r="AB15" i="162"/>
  <c r="G13" i="162"/>
  <c r="X3" i="162"/>
  <c r="AB4" i="162"/>
  <c r="I11" i="162"/>
  <c r="C12" i="162"/>
  <c r="Y17" i="162"/>
  <c r="E7" i="162"/>
  <c r="G7" i="162"/>
  <c r="V13" i="162"/>
  <c r="G14" i="162"/>
  <c r="V17" i="162"/>
  <c r="AE11" i="162"/>
  <c r="S12" i="162"/>
  <c r="AC4" i="162"/>
  <c r="I8" i="162"/>
  <c r="J10" i="162"/>
  <c r="AB7" i="162"/>
  <c r="D7" i="162"/>
  <c r="J9" i="162"/>
  <c r="E17" i="162"/>
  <c r="AC3" i="162"/>
  <c r="F11" i="162"/>
  <c r="O4" i="162"/>
  <c r="P5" i="162"/>
  <c r="I16" i="162"/>
  <c r="R12" i="162"/>
  <c r="E4" i="162"/>
  <c r="D8" i="162"/>
  <c r="Y8" i="162"/>
  <c r="R14" i="162"/>
  <c r="G3" i="162"/>
  <c r="O16" i="162"/>
  <c r="T14" i="162"/>
  <c r="AC10" i="162"/>
  <c r="R11" i="162"/>
  <c r="E6" i="162"/>
  <c r="F10" i="162"/>
  <c r="J5" i="162"/>
  <c r="C15" i="162"/>
  <c r="V3" i="162"/>
  <c r="P13" i="162"/>
  <c r="AC8" i="162"/>
  <c r="O15" i="162"/>
  <c r="AB10" i="162"/>
  <c r="U7" i="162"/>
  <c r="S11" i="162"/>
  <c r="B3" i="162"/>
  <c r="AB9" i="162"/>
  <c r="B16" i="162"/>
  <c r="AC5" i="162"/>
  <c r="E14" i="162"/>
  <c r="T3" i="162"/>
  <c r="Y3" i="162"/>
  <c r="U3" i="162"/>
  <c r="W6" i="162"/>
  <c r="J11" i="162"/>
  <c r="AB8" i="162"/>
  <c r="N10" i="162"/>
  <c r="X11" i="162"/>
  <c r="W16" i="162"/>
  <c r="H3" i="162"/>
  <c r="AC9" i="162"/>
  <c r="E11" i="162"/>
  <c r="C5" i="162"/>
  <c r="N3" i="162"/>
  <c r="Z5" i="162"/>
  <c r="P3" i="162"/>
  <c r="J4" i="162"/>
  <c r="AC14" i="162"/>
  <c r="D9" i="162"/>
  <c r="E16" i="162"/>
  <c r="AA17" i="162"/>
  <c r="V5" i="162"/>
  <c r="U6" i="162"/>
  <c r="I12" i="162"/>
  <c r="V8" i="162"/>
  <c r="Z17" i="162"/>
  <c r="Q12" i="162"/>
  <c r="U9" i="162"/>
  <c r="Y11" i="162"/>
  <c r="T16" i="162"/>
  <c r="Q7" i="162"/>
  <c r="AA11" i="162"/>
  <c r="Q15" i="162"/>
  <c r="Z16" i="162"/>
  <c r="I10" i="162"/>
  <c r="B9" i="162"/>
  <c r="R16" i="162"/>
  <c r="F9" i="162"/>
  <c r="H4" i="162"/>
  <c r="P12" i="162"/>
  <c r="I14" i="162"/>
  <c r="Z9" i="162"/>
  <c r="T5" i="162"/>
  <c r="J12" i="162"/>
  <c r="D14" i="162"/>
  <c r="C11" i="162"/>
  <c r="Q17" i="162"/>
  <c r="B4" i="162"/>
  <c r="T9" i="162"/>
  <c r="P15" i="162"/>
  <c r="H8" i="162"/>
  <c r="T12" i="162"/>
  <c r="AA15" i="162"/>
  <c r="Q5" i="162"/>
  <c r="AA12" i="162"/>
  <c r="C10" i="162"/>
  <c r="D4" i="162"/>
  <c r="J14" i="162"/>
  <c r="S9" i="162"/>
  <c r="D11" i="162"/>
  <c r="S6" i="162"/>
  <c r="AD7" i="162"/>
  <c r="X4" i="162"/>
  <c r="M8" i="162"/>
  <c r="N5" i="162"/>
  <c r="V9" i="162"/>
  <c r="G17" i="162"/>
  <c r="Z3" i="162"/>
  <c r="X17" i="162"/>
  <c r="I13" i="162"/>
  <c r="M14" i="162"/>
  <c r="N17" i="162"/>
  <c r="P8" i="162"/>
  <c r="F12" i="162"/>
  <c r="C6" i="162"/>
  <c r="AD12" i="162"/>
  <c r="S15" i="162"/>
  <c r="X5" i="162"/>
  <c r="Q14" i="162"/>
  <c r="AC7" i="162"/>
  <c r="I4" i="162"/>
  <c r="O12" i="162"/>
  <c r="M16" i="162"/>
  <c r="AE15" i="162"/>
  <c r="M6" i="162"/>
  <c r="S17" i="162"/>
  <c r="W5" i="162"/>
  <c r="D15" i="162"/>
  <c r="R4" i="162"/>
  <c r="V11" i="162"/>
  <c r="J13" i="162"/>
  <c r="P17" i="162"/>
  <c r="B14" i="162"/>
  <c r="V10" i="162"/>
  <c r="H17" i="162"/>
  <c r="F3" i="162"/>
  <c r="N4" i="162"/>
  <c r="W12" i="162"/>
  <c r="H12" i="162"/>
  <c r="M12" i="162"/>
  <c r="N12" i="162"/>
  <c r="AE16" i="162"/>
  <c r="E5" i="162"/>
  <c r="I7" i="162"/>
  <c r="AA7" i="162"/>
  <c r="AA3" i="162"/>
  <c r="O10" i="162"/>
  <c r="S8" i="162"/>
  <c r="D10" i="162"/>
  <c r="V12" i="162"/>
  <c r="O8" i="162"/>
  <c r="N9" i="162"/>
</calcChain>
</file>

<file path=xl/sharedStrings.xml><?xml version="1.0" encoding="utf-8"?>
<sst xmlns="http://schemas.openxmlformats.org/spreadsheetml/2006/main" count="790" uniqueCount="159">
  <si>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</si>
  <si>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</si>
  <si>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</si>
  <si>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</si>
  <si>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</si>
  <si>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</si>
  <si>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</si>
  <si>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</si>
  <si>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</si>
  <si>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</si>
  <si>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</si>
  <si>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</si>
  <si>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</si>
  <si>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</si>
  <si>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</si>
  <si>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</si>
  <si>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</si>
  <si>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</si>
  <si>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</si>
  <si>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</si>
  <si>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</si>
  <si>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</si>
  <si>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</si>
  <si>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</si>
  <si>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</si>
  <si>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</si>
  <si>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</si>
  <si>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</si>
  <si>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</si>
  <si>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</si>
  <si>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</si>
  <si>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</si>
  <si>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</si>
  <si>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</si>
  <si>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</si>
  <si>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</si>
  <si>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</si>
  <si>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</si>
  <si>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</si>
  <si>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</si>
  <si>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</si>
  <si>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</si>
  <si>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</si>
  <si>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</si>
  <si>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</si>
  <si>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</si>
  <si>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5"/>
  </si>
  <si>
    <t>AMY</t>
    <phoneticPr fontId="5"/>
  </si>
  <si>
    <t>Mg</t>
    <phoneticPr fontId="5"/>
  </si>
  <si>
    <t>参考値として扱う項目</t>
    <rPh sb="6" eb="7">
      <t>アツカ</t>
    </rPh>
    <rPh sb="8" eb="10">
      <t>コウモク</t>
    </rPh>
    <phoneticPr fontId="5"/>
  </si>
  <si>
    <t>TG</t>
    <phoneticPr fontId="5"/>
  </si>
  <si>
    <t>CL</t>
    <phoneticPr fontId="5"/>
  </si>
  <si>
    <t>AST</t>
    <phoneticPr fontId="5"/>
  </si>
  <si>
    <t>CHE</t>
    <phoneticPr fontId="5"/>
  </si>
  <si>
    <t>Fe</t>
    <phoneticPr fontId="5"/>
  </si>
  <si>
    <t>IgG</t>
    <phoneticPr fontId="5"/>
  </si>
  <si>
    <t>IgA</t>
    <phoneticPr fontId="5"/>
  </si>
  <si>
    <t>IgM</t>
    <phoneticPr fontId="5"/>
  </si>
  <si>
    <t>CL（日立電極）</t>
    <rPh sb="3" eb="4">
      <t>ヒ</t>
    </rPh>
    <rPh sb="4" eb="5">
      <t>タ</t>
    </rPh>
    <rPh sb="5" eb="7">
      <t>デンキョク</t>
    </rPh>
    <phoneticPr fontId="5"/>
  </si>
  <si>
    <t>HDL積水コレステスト</t>
    <rPh sb="3" eb="5">
      <t>セキスイ</t>
    </rPh>
    <phoneticPr fontId="5"/>
  </si>
  <si>
    <t>LDL積水コレステスト</t>
    <rPh sb="3" eb="5">
      <t>セキスイ</t>
    </rPh>
    <phoneticPr fontId="5"/>
  </si>
  <si>
    <t>（留意事項）</t>
    <rPh sb="1" eb="3">
      <t>リュウイ</t>
    </rPh>
    <rPh sb="3" eb="5">
      <t>ジコウ</t>
    </rPh>
    <phoneticPr fontId="5"/>
  </si>
  <si>
    <t>ALT</t>
    <phoneticPr fontId="5"/>
  </si>
  <si>
    <t>TBIL</t>
    <phoneticPr fontId="5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</si>
  <si>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</si>
  <si>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</si>
  <si>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</si>
  <si>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</si>
  <si>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5"/>
  </si>
  <si>
    <t>±3mmol/L</t>
  </si>
  <si>
    <t>mg/dL</t>
  </si>
  <si>
    <t>±3mg/dL</t>
  </si>
  <si>
    <t>±0.2g/dL</t>
  </si>
  <si>
    <t>±0.20mg/dL</t>
  </si>
  <si>
    <t>±5mg/dL</t>
  </si>
  <si>
    <t>２．チリトロール2000Lを検量用物質（キャリブレータ）として用いることに対して、データの保証はいたしません。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5"/>
  </si>
  <si>
    <t>千葉MC</t>
    <phoneticPr fontId="5"/>
  </si>
  <si>
    <t>CK</t>
    <phoneticPr fontId="5"/>
  </si>
  <si>
    <t>10病院平均</t>
    <phoneticPr fontId="5"/>
  </si>
  <si>
    <t>日立以外認証値</t>
    <rPh sb="0" eb="2">
      <t>ヒタチ</t>
    </rPh>
    <rPh sb="2" eb="4">
      <t>イガイ</t>
    </rPh>
    <phoneticPr fontId="5"/>
  </si>
  <si>
    <t>日立認証値</t>
    <rPh sb="0" eb="2">
      <t>ヒタチ</t>
    </rPh>
    <phoneticPr fontId="5"/>
  </si>
  <si>
    <t>日立以外平均</t>
    <rPh sb="0" eb="1">
      <t>ヒ</t>
    </rPh>
    <rPh sb="1" eb="2">
      <t>タ</t>
    </rPh>
    <rPh sb="2" eb="4">
      <t>イガイ</t>
    </rPh>
    <phoneticPr fontId="5"/>
  </si>
  <si>
    <t>日立平均</t>
    <rPh sb="0" eb="2">
      <t>ヒタチ</t>
    </rPh>
    <phoneticPr fontId="5"/>
  </si>
  <si>
    <t>船橋医療C</t>
    <rPh sb="0" eb="2">
      <t>フナバシ</t>
    </rPh>
    <rPh sb="2" eb="4">
      <t>イリョウ</t>
    </rPh>
    <phoneticPr fontId="5"/>
  </si>
  <si>
    <t>東千葉MC</t>
    <rPh sb="0" eb="1">
      <t>ヒガシ</t>
    </rPh>
    <rPh sb="1" eb="3">
      <t>チバ</t>
    </rPh>
    <phoneticPr fontId="5"/>
  </si>
  <si>
    <t>新東京</t>
    <rPh sb="0" eb="1">
      <t>シン</t>
    </rPh>
    <rPh sb="1" eb="3">
      <t>トウキョウ</t>
    </rPh>
    <phoneticPr fontId="5"/>
  </si>
  <si>
    <t>日立以外下限</t>
    <rPh sb="0" eb="2">
      <t>ヒタチ</t>
    </rPh>
    <rPh sb="2" eb="4">
      <t>イガイ</t>
    </rPh>
    <phoneticPr fontId="5"/>
  </si>
  <si>
    <t>日立下限</t>
    <rPh sb="0" eb="2">
      <t>ヒタチ</t>
    </rPh>
    <phoneticPr fontId="5"/>
  </si>
  <si>
    <t>日立上限</t>
    <rPh sb="0" eb="2">
      <t>ヒタチ</t>
    </rPh>
    <phoneticPr fontId="5"/>
  </si>
  <si>
    <t>ALB</t>
    <phoneticPr fontId="5"/>
  </si>
  <si>
    <t>～</t>
    <phoneticPr fontId="5"/>
  </si>
  <si>
    <t>mg/dL</t>
    <phoneticPr fontId="5"/>
  </si>
  <si>
    <t>±5mg/dL</t>
    <phoneticPr fontId="5"/>
  </si>
  <si>
    <t>±0.20mg/dL</t>
    <phoneticPr fontId="5"/>
  </si>
  <si>
    <t>T-BIL</t>
    <phoneticPr fontId="5"/>
  </si>
  <si>
    <t>g/dL</t>
    <phoneticPr fontId="5"/>
  </si>
  <si>
    <t>ALB（New BCP）</t>
    <phoneticPr fontId="5"/>
  </si>
  <si>
    <t>±0.2g/dL</t>
    <phoneticPr fontId="5"/>
  </si>
  <si>
    <t>±0.5mg/dL</t>
    <phoneticPr fontId="5"/>
  </si>
  <si>
    <t>mmol/L</t>
    <phoneticPr fontId="5"/>
  </si>
  <si>
    <t>サンリツ</t>
    <phoneticPr fontId="5"/>
  </si>
  <si>
    <t>千葉救急C</t>
    <rPh sb="0" eb="2">
      <t>チバ</t>
    </rPh>
    <rPh sb="2" eb="4">
      <t>キュウキュウ</t>
    </rPh>
    <phoneticPr fontId="5"/>
  </si>
  <si>
    <t>8病院平均</t>
    <phoneticPr fontId="5"/>
  </si>
  <si>
    <t>7病院平均</t>
    <phoneticPr fontId="5"/>
  </si>
  <si>
    <t>±2mmol/L</t>
    <phoneticPr fontId="5"/>
  </si>
  <si>
    <t>±0.2mmol/L</t>
    <phoneticPr fontId="5"/>
  </si>
  <si>
    <t>±3mmol/L</t>
    <phoneticPr fontId="5"/>
  </si>
  <si>
    <t>±8mg/dL（±5％）</t>
    <phoneticPr fontId="5"/>
  </si>
  <si>
    <t>±3mg/dL（±5％）</t>
    <phoneticPr fontId="5"/>
  </si>
  <si>
    <t>±3mg/dL</t>
    <phoneticPr fontId="5"/>
  </si>
  <si>
    <t>±0.3mg/dL</t>
    <phoneticPr fontId="5"/>
  </si>
  <si>
    <t>±2mg/dL</t>
    <phoneticPr fontId="5"/>
  </si>
  <si>
    <t>U/L</t>
    <phoneticPr fontId="5"/>
  </si>
  <si>
    <t>±5U/L（±5％）</t>
    <phoneticPr fontId="5"/>
  </si>
  <si>
    <t>±4U/L（±5％）</t>
    <phoneticPr fontId="5"/>
  </si>
  <si>
    <t>γ-GT</t>
    <phoneticPr fontId="5"/>
  </si>
  <si>
    <t>±14U/L（±5％）</t>
    <phoneticPr fontId="5"/>
  </si>
  <si>
    <t>±15U/L（±5％）</t>
    <phoneticPr fontId="5"/>
  </si>
  <si>
    <t>ChE</t>
    <phoneticPr fontId="5"/>
  </si>
  <si>
    <t>μg/dL</t>
    <phoneticPr fontId="5"/>
  </si>
  <si>
    <t>±8μg/dL（±5％）</t>
    <phoneticPr fontId="5"/>
  </si>
  <si>
    <t>±0.2mg/dL</t>
    <phoneticPr fontId="5"/>
  </si>
  <si>
    <t>±49mg/dL（±5％）</t>
    <phoneticPr fontId="5"/>
  </si>
  <si>
    <t>±21mg/dL（±10％）</t>
    <phoneticPr fontId="5"/>
  </si>
  <si>
    <t>±9mg/dL（±10％）</t>
    <phoneticPr fontId="5"/>
  </si>
  <si>
    <t>±12U/L（±5％）</t>
    <phoneticPr fontId="5"/>
  </si>
  <si>
    <t>ALP-IFCC</t>
    <phoneticPr fontId="5"/>
  </si>
  <si>
    <t>ALP-JSCC</t>
    <phoneticPr fontId="5"/>
  </si>
  <si>
    <t>LD-IFCC</t>
    <phoneticPr fontId="5"/>
  </si>
  <si>
    <t>LD-JSCC</t>
    <phoneticPr fontId="5"/>
  </si>
  <si>
    <t>±16U/L（±5％）</t>
    <phoneticPr fontId="5"/>
  </si>
  <si>
    <t>±13U/L（±5％）</t>
    <phoneticPr fontId="5"/>
  </si>
  <si>
    <t>１．ALP-JSCC値、LD-JSCC値に移行されていない施設向けに、参考値扱いとして表記しています。</t>
    <rPh sb="21" eb="23">
      <t>イコウ</t>
    </rPh>
    <rPh sb="29" eb="31">
      <t>シセツ</t>
    </rPh>
    <rPh sb="31" eb="32">
      <t>ム</t>
    </rPh>
    <phoneticPr fontId="5"/>
  </si>
  <si>
    <t>ALP-IFCC</t>
    <phoneticPr fontId="5"/>
  </si>
  <si>
    <t>LD-IFCC</t>
    <phoneticPr fontId="5"/>
  </si>
  <si>
    <t>05</t>
  </si>
  <si>
    <t>06</t>
  </si>
  <si>
    <t>07</t>
  </si>
  <si>
    <t>08</t>
  </si>
  <si>
    <t>09</t>
  </si>
  <si>
    <t>10</t>
  </si>
  <si>
    <t>11</t>
  </si>
  <si>
    <t>12</t>
  </si>
  <si>
    <t>22.01</t>
    <phoneticPr fontId="5"/>
  </si>
  <si>
    <t>02</t>
    <phoneticPr fontId="5"/>
  </si>
  <si>
    <t>03</t>
  </si>
  <si>
    <t>04</t>
  </si>
  <si>
    <r>
      <t>Chiritorol 2000L Green Bottle（</t>
    </r>
    <r>
      <rPr>
        <b/>
        <sz val="10"/>
        <color rgb="FF006600"/>
        <rFont val="Meiryo UI"/>
        <family val="3"/>
        <charset val="128"/>
      </rPr>
      <t>製造番号：013102 有効期限：2023.01.31）</t>
    </r>
    <r>
      <rPr>
        <b/>
        <sz val="14"/>
        <color rgb="FF006600"/>
        <rFont val="Meiryo UI"/>
        <family val="3"/>
        <charset val="128"/>
      </rPr>
      <t>認証値設定 2021年4月</t>
    </r>
    <rPh sb="42" eb="44">
      <t>ユウコウ</t>
    </rPh>
    <rPh sb="44" eb="46">
      <t>キゲン</t>
    </rPh>
    <rPh sb="57" eb="59">
      <t>ニンショウ</t>
    </rPh>
    <rPh sb="59" eb="60">
      <t>アタイ</t>
    </rPh>
    <rPh sb="61" eb="63">
      <t>セッテイ</t>
    </rPh>
    <rPh sb="68" eb="69">
      <t>ネン</t>
    </rPh>
    <rPh sb="70" eb="71">
      <t>ツキ</t>
    </rPh>
    <phoneticPr fontId="5"/>
  </si>
  <si>
    <t>21.08</t>
    <phoneticPr fontId="5"/>
  </si>
  <si>
    <t>09</t>
    <phoneticPr fontId="5"/>
  </si>
  <si>
    <t>23.01</t>
    <phoneticPr fontId="5"/>
  </si>
  <si>
    <t>HDLミナリスメタボリード</t>
    <phoneticPr fontId="5"/>
  </si>
  <si>
    <t>LDLミナリスメタボリード</t>
    <phoneticPr fontId="5"/>
  </si>
  <si>
    <t>2021.8月値を100％に対する変化率</t>
    <phoneticPr fontId="5"/>
  </si>
  <si>
    <t>ミナリスM平均</t>
    <phoneticPr fontId="5"/>
  </si>
  <si>
    <t>ミナリスM下限</t>
    <rPh sb="5" eb="7">
      <t>カゲン</t>
    </rPh>
    <phoneticPr fontId="5"/>
  </si>
  <si>
    <t>ミナリスM上限</t>
    <rPh sb="5" eb="7">
      <t>ジョウゲン</t>
    </rPh>
    <phoneticPr fontId="5"/>
  </si>
  <si>
    <t>ミナリスM認証値</t>
    <rPh sb="5" eb="7">
      <t>ニンショウ</t>
    </rPh>
    <phoneticPr fontId="5"/>
  </si>
  <si>
    <t>9病院平均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</si>
</sst>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00"/>
    <numFmt numFmtId="178" formatCode="0.00_ "/>
    <numFmt numFmtId="179" formatCode="0.00\ "/>
    <numFmt numFmtId="180" formatCode="0.0_ "/>
    <numFmt numFmtId="181" formatCode="0.000_);[Red]\(0.000\)"/>
    <numFmt numFmtId="182" formatCode="0.00_);[Red]\(0.00\)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sz val="1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9"/>
      <name val="Meiryo UI"/>
      <family val="3"/>
      <charset val="128"/>
    </font>
    <font>
      <sz val="8"/>
      <name val="Meiryo UI"/>
      <family val="3"/>
      <charset val="128"/>
    </font>
    <font>
      <b/>
      <sz val="14"/>
      <color rgb="FF006600"/>
      <name val="Meiryo UI"/>
      <family val="3"/>
      <charset val="128"/>
    </font>
    <font>
      <b/>
      <sz val="10"/>
      <color rgb="FF006600"/>
      <name val="Meiryo UI"/>
      <family val="3"/>
      <charset val="128"/>
    </font>
    <font>
      <sz val="11"/>
      <color rgb="FF006600"/>
      <name val="Meiryo UI"/>
      <family val="3"/>
      <charset val="128"/>
    </font>
    <font>
      <b/>
      <sz val="16"/>
      <color rgb="FF0066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/>
    <xf numFmtId="0" fontId="6" fillId="2" borderId="1" xfId="0" applyFont="1" applyFill="1" applyBorder="1"/>
    <xf numFmtId="176" fontId="7" fillId="2" borderId="7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4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0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15" fillId="0" borderId="8" xfId="0" applyNumberFormat="1" applyFont="1" applyBorder="1" applyAlignment="1">
      <alignment horizontal="right" vertical="center"/>
    </xf>
    <xf numFmtId="0" fontId="4" fillId="0" borderId="0" xfId="0" applyFont="1"/>
    <xf numFmtId="0" fontId="14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6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7" fillId="0" borderId="0" xfId="0" applyFont="1"/>
    <xf numFmtId="0" fontId="21" fillId="0" borderId="0" xfId="0" applyFont="1" applyAlignment="1">
      <alignment horizontal="left" vertical="center"/>
    </xf>
    <xf numFmtId="178" fontId="13" fillId="0" borderId="3" xfId="0" applyNumberFormat="1" applyFont="1" applyBorder="1" applyAlignment="1">
      <alignment horizontal="center" vertical="center"/>
    </xf>
    <xf numFmtId="177" fontId="28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 vertical="center"/>
    </xf>
    <xf numFmtId="177" fontId="28" fillId="0" borderId="2" xfId="0" applyNumberFormat="1" applyFont="1" applyBorder="1"/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9" fontId="13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176" fontId="25" fillId="3" borderId="0" xfId="0" applyNumberFormat="1" applyFont="1" applyFill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32" fillId="2" borderId="1" xfId="0" applyFont="1" applyFill="1" applyBorder="1" applyAlignment="1">
      <alignment horizontal="center"/>
    </xf>
    <xf numFmtId="177" fontId="16" fillId="2" borderId="47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" fontId="25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28" xfId="0" applyFont="1" applyBorder="1" applyAlignment="1">
      <alignment horizontal="right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37" fillId="0" borderId="20" xfId="0" applyFont="1" applyBorder="1" applyAlignment="1">
      <alignment horizontal="center" vertical="center"/>
    </xf>
    <xf numFmtId="0" fontId="37" fillId="0" borderId="31" xfId="0" applyFont="1" applyBorder="1" applyAlignment="1">
      <alignment horizontal="right" vertical="center"/>
    </xf>
    <xf numFmtId="0" fontId="37" fillId="0" borderId="32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/>
    </xf>
    <xf numFmtId="0" fontId="37" fillId="0" borderId="18" xfId="0" applyFont="1" applyBorder="1" applyAlignment="1">
      <alignment horizontal="center" vertical="center"/>
    </xf>
    <xf numFmtId="0" fontId="37" fillId="0" borderId="33" xfId="0" applyFont="1" applyBorder="1" applyAlignment="1">
      <alignment horizontal="right" vertical="center"/>
    </xf>
    <xf numFmtId="0" fontId="37" fillId="0" borderId="25" xfId="0" applyFont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176" fontId="37" fillId="0" borderId="18" xfId="0" applyNumberFormat="1" applyFont="1" applyBorder="1" applyAlignment="1">
      <alignment horizontal="center" vertical="center"/>
    </xf>
    <xf numFmtId="176" fontId="37" fillId="0" borderId="33" xfId="0" applyNumberFormat="1" applyFont="1" applyBorder="1" applyAlignment="1">
      <alignment horizontal="right" vertical="center"/>
    </xf>
    <xf numFmtId="176" fontId="37" fillId="0" borderId="6" xfId="0" applyNumberFormat="1" applyFont="1" applyBorder="1" applyAlignment="1">
      <alignment horizontal="left" vertical="center"/>
    </xf>
    <xf numFmtId="0" fontId="37" fillId="0" borderId="34" xfId="0" applyFont="1" applyBorder="1" applyAlignment="1">
      <alignment horizontal="right" vertical="center"/>
    </xf>
    <xf numFmtId="0" fontId="37" fillId="0" borderId="24" xfId="0" applyFont="1" applyBorder="1" applyAlignment="1">
      <alignment horizontal="center" vertical="center"/>
    </xf>
    <xf numFmtId="0" fontId="37" fillId="0" borderId="3" xfId="0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/>
    </xf>
    <xf numFmtId="1" fontId="37" fillId="0" borderId="34" xfId="0" applyNumberFormat="1" applyFont="1" applyBorder="1" applyAlignment="1">
      <alignment horizontal="right" vertical="center"/>
    </xf>
    <xf numFmtId="1" fontId="37" fillId="0" borderId="3" xfId="0" applyNumberFormat="1" applyFont="1" applyBorder="1" applyAlignment="1">
      <alignment horizontal="left" vertical="center"/>
    </xf>
    <xf numFmtId="0" fontId="37" fillId="0" borderId="36" xfId="0" applyFont="1" applyBorder="1" applyAlignment="1">
      <alignment horizontal="center" vertical="center"/>
    </xf>
    <xf numFmtId="1" fontId="37" fillId="0" borderId="37" xfId="0" applyNumberFormat="1" applyFont="1" applyBorder="1" applyAlignment="1">
      <alignment horizontal="right" vertical="center"/>
    </xf>
    <xf numFmtId="0" fontId="37" fillId="0" borderId="38" xfId="0" applyFont="1" applyBorder="1" applyAlignment="1">
      <alignment horizontal="center" vertical="center"/>
    </xf>
    <xf numFmtId="1" fontId="37" fillId="0" borderId="4" xfId="0" applyNumberFormat="1" applyFont="1" applyBorder="1" applyAlignment="1">
      <alignment horizontal="left" vertical="center"/>
    </xf>
    <xf numFmtId="0" fontId="37" fillId="0" borderId="40" xfId="0" applyFont="1" applyBorder="1" applyAlignment="1">
      <alignment horizontal="center" vertical="center"/>
    </xf>
    <xf numFmtId="0" fontId="37" fillId="0" borderId="42" xfId="0" applyFont="1" applyBorder="1" applyAlignment="1">
      <alignment horizontal="right" vertical="center"/>
    </xf>
    <xf numFmtId="0" fontId="37" fillId="0" borderId="43" xfId="0" applyFont="1" applyBorder="1" applyAlignment="1">
      <alignment horizontal="center" vertical="center"/>
    </xf>
    <xf numFmtId="0" fontId="37" fillId="0" borderId="44" xfId="0" applyFont="1" applyBorder="1" applyAlignment="1">
      <alignment horizontal="left" vertical="center"/>
    </xf>
    <xf numFmtId="1" fontId="37" fillId="0" borderId="31" xfId="0" applyNumberFormat="1" applyFont="1" applyBorder="1" applyAlignment="1">
      <alignment horizontal="right" vertical="center"/>
    </xf>
    <xf numFmtId="1" fontId="37" fillId="0" borderId="16" xfId="0" applyNumberFormat="1" applyFont="1" applyBorder="1" applyAlignment="1">
      <alignment horizontal="left" vertical="center"/>
    </xf>
    <xf numFmtId="0" fontId="37" fillId="0" borderId="45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left" vertical="center"/>
    </xf>
    <xf numFmtId="176" fontId="37" fillId="0" borderId="13" xfId="0" applyNumberFormat="1" applyFont="1" applyBorder="1" applyAlignment="1">
      <alignment horizontal="center" vertical="center"/>
    </xf>
    <xf numFmtId="176" fontId="37" fillId="0" borderId="34" xfId="0" applyNumberFormat="1" applyFont="1" applyBorder="1" applyAlignment="1">
      <alignment horizontal="right" vertical="center"/>
    </xf>
    <xf numFmtId="176" fontId="37" fillId="0" borderId="3" xfId="0" applyNumberFormat="1" applyFont="1" applyBorder="1" applyAlignment="1">
      <alignment horizontal="left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33" xfId="0" applyNumberFormat="1" applyFont="1" applyBorder="1" applyAlignment="1">
      <alignment horizontal="right" vertical="center"/>
    </xf>
    <xf numFmtId="2" fontId="37" fillId="0" borderId="6" xfId="0" applyNumberFormat="1" applyFont="1" applyBorder="1" applyAlignment="1">
      <alignment horizontal="left" vertical="center"/>
    </xf>
    <xf numFmtId="2" fontId="37" fillId="0" borderId="13" xfId="0" applyNumberFormat="1" applyFont="1" applyBorder="1" applyAlignment="1">
      <alignment horizontal="center" vertical="center"/>
    </xf>
    <xf numFmtId="2" fontId="37" fillId="0" borderId="34" xfId="0" applyNumberFormat="1" applyFont="1" applyBorder="1" applyAlignment="1">
      <alignment horizontal="right" vertical="center"/>
    </xf>
    <xf numFmtId="2" fontId="37" fillId="0" borderId="3" xfId="0" applyNumberFormat="1" applyFont="1" applyBorder="1" applyAlignment="1">
      <alignment horizontal="left" vertical="center"/>
    </xf>
    <xf numFmtId="1" fontId="37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5" fillId="0" borderId="8" xfId="0" quotePrefix="1" applyFont="1" applyBorder="1" applyAlignment="1">
      <alignment horizontal="right" vertical="center"/>
    </xf>
    <xf numFmtId="180" fontId="13" fillId="0" borderId="2" xfId="0" applyNumberFormat="1" applyFont="1" applyBorder="1" applyAlignment="1">
      <alignment horizontal="center" vertical="center"/>
    </xf>
    <xf numFmtId="177" fontId="33" fillId="0" borderId="2" xfId="0" applyNumberFormat="1" applyFont="1" applyBorder="1" applyAlignment="1">
      <alignment horizontal="center" vertical="center"/>
    </xf>
    <xf numFmtId="176" fontId="13" fillId="0" borderId="34" xfId="0" applyNumberFormat="1" applyFont="1" applyBorder="1" applyAlignment="1">
      <alignment horizontal="center" vertical="center"/>
    </xf>
    <xf numFmtId="182" fontId="13" fillId="0" borderId="3" xfId="0" applyNumberFormat="1" applyFont="1" applyBorder="1" applyAlignment="1">
      <alignment horizontal="center" vertical="center"/>
    </xf>
    <xf numFmtId="181" fontId="13" fillId="0" borderId="3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FF00"/>
      <color rgb="FF663300"/>
      <color rgb="FF006600"/>
      <color rgb="FF0000CC"/>
      <color rgb="FF800080"/>
      <color rgb="FFFF00FF"/>
      <color rgb="FF0000FF"/>
      <color rgb="FF0000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0">
                  <c:v>144.37894736842105</c:v>
                </c:pt>
                <c:pt idx="1">
                  <c:v>144.48750000000001</c:v>
                </c:pt>
                <c:pt idx="2">
                  <c:v>144.48095238095237</c:v>
                </c:pt>
                <c:pt idx="3">
                  <c:v>144.40263157894736</c:v>
                </c:pt>
                <c:pt idx="4">
                  <c:v>144.49473684210528</c:v>
                </c:pt>
                <c:pt idx="5">
                  <c:v>144.69736842105269</c:v>
                </c:pt>
                <c:pt idx="6">
                  <c:v>144.59729729729727</c:v>
                </c:pt>
                <c:pt idx="7">
                  <c:v>144.4657894736842</c:v>
                </c:pt>
                <c:pt idx="8">
                  <c:v>144.46052631578945</c:v>
                </c:pt>
                <c:pt idx="9">
                  <c:v>144.47894736842107</c:v>
                </c:pt>
                <c:pt idx="10">
                  <c:v>144.26052631578949</c:v>
                </c:pt>
                <c:pt idx="11">
                  <c:v>144.32631578947371</c:v>
                </c:pt>
                <c:pt idx="12">
                  <c:v>144.26052631578943</c:v>
                </c:pt>
                <c:pt idx="13">
                  <c:v>144.3657894736842</c:v>
                </c:pt>
                <c:pt idx="14">
                  <c:v>144.36829004329002</c:v>
                </c:pt>
                <c:pt idx="15">
                  <c:v>144.29372586872586</c:v>
                </c:pt>
                <c:pt idx="16">
                  <c:v>144.54121621621618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0-496B-A69E-26FD5D12F2EF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0">
                  <c:v>145.11839080459777</c:v>
                </c:pt>
                <c:pt idx="1">
                  <c:v>145.16582278481008</c:v>
                </c:pt>
                <c:pt idx="2">
                  <c:v>144.90119047619049</c:v>
                </c:pt>
                <c:pt idx="3">
                  <c:v>144.81829268292685</c:v>
                </c:pt>
                <c:pt idx="4">
                  <c:v>144.67444444444442</c:v>
                </c:pt>
                <c:pt idx="5">
                  <c:v>144.62421052631581</c:v>
                </c:pt>
                <c:pt idx="6">
                  <c:v>144.53297872340426</c:v>
                </c:pt>
                <c:pt idx="7">
                  <c:v>144.4</c:v>
                </c:pt>
                <c:pt idx="8">
                  <c:v>144.7681818181818</c:v>
                </c:pt>
                <c:pt idx="9">
                  <c:v>144.71428571428567</c:v>
                </c:pt>
                <c:pt idx="10">
                  <c:v>144.76836734693876</c:v>
                </c:pt>
                <c:pt idx="11">
                  <c:v>144.78021978021977</c:v>
                </c:pt>
                <c:pt idx="12">
                  <c:v>144.94795918367348</c:v>
                </c:pt>
                <c:pt idx="13">
                  <c:v>145.07831325301203</c:v>
                </c:pt>
                <c:pt idx="14">
                  <c:v>144.88602150537628</c:v>
                </c:pt>
                <c:pt idx="15">
                  <c:v>144.99797979797978</c:v>
                </c:pt>
                <c:pt idx="16">
                  <c:v>145.30375000000001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0-496B-A69E-26FD5D12F2EF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0">
                  <c:v>144.52307692307693</c:v>
                </c:pt>
                <c:pt idx="1">
                  <c:v>144.28666666666669</c:v>
                </c:pt>
                <c:pt idx="2">
                  <c:v>145.00714285714284</c:v>
                </c:pt>
                <c:pt idx="3">
                  <c:v>145.04</c:v>
                </c:pt>
                <c:pt idx="4">
                  <c:v>144.96470588235294</c:v>
                </c:pt>
                <c:pt idx="5">
                  <c:v>144.46250000000001</c:v>
                </c:pt>
                <c:pt idx="6">
                  <c:v>144.04285714285714</c:v>
                </c:pt>
                <c:pt idx="7">
                  <c:v>144.7076923076923</c:v>
                </c:pt>
                <c:pt idx="8">
                  <c:v>144.58823529411765</c:v>
                </c:pt>
                <c:pt idx="9">
                  <c:v>144.21764705882356</c:v>
                </c:pt>
                <c:pt idx="10">
                  <c:v>144.58000000000001</c:v>
                </c:pt>
                <c:pt idx="11">
                  <c:v>144.37647058823526</c:v>
                </c:pt>
                <c:pt idx="12">
                  <c:v>144.51111111111109</c:v>
                </c:pt>
                <c:pt idx="13">
                  <c:v>144.2764705882353</c:v>
                </c:pt>
                <c:pt idx="14">
                  <c:v>144.61176470588236</c:v>
                </c:pt>
                <c:pt idx="15">
                  <c:v>144.5333333333333</c:v>
                </c:pt>
                <c:pt idx="16">
                  <c:v>144.28125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0-496B-A69E-26FD5D12F2EF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145.054</c:v>
                </c:pt>
                <c:pt idx="1">
                  <c:v>144.959</c:v>
                </c:pt>
                <c:pt idx="2">
                  <c:v>144.90600000000001</c:v>
                </c:pt>
                <c:pt idx="3">
                  <c:v>144.86199999999999</c:v>
                </c:pt>
                <c:pt idx="4">
                  <c:v>145.03800000000001</c:v>
                </c:pt>
                <c:pt idx="5">
                  <c:v>145.053</c:v>
                </c:pt>
                <c:pt idx="6">
                  <c:v>144.88</c:v>
                </c:pt>
                <c:pt idx="7">
                  <c:v>144.88999999999999</c:v>
                </c:pt>
                <c:pt idx="8">
                  <c:v>144.77099999999999</c:v>
                </c:pt>
                <c:pt idx="9">
                  <c:v>144.99299999999999</c:v>
                </c:pt>
                <c:pt idx="10">
                  <c:v>145.24199999999999</c:v>
                </c:pt>
                <c:pt idx="11">
                  <c:v>145.096</c:v>
                </c:pt>
                <c:pt idx="12">
                  <c:v>145.25899999999999</c:v>
                </c:pt>
                <c:pt idx="13">
                  <c:v>145.34899999999999</c:v>
                </c:pt>
                <c:pt idx="14">
                  <c:v>145.11699999999999</c:v>
                </c:pt>
                <c:pt idx="15">
                  <c:v>145.61699999999999</c:v>
                </c:pt>
                <c:pt idx="16">
                  <c:v>145.56200000000001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0-496B-A69E-26FD5D12F2EF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0">
                  <c:v>145.4</c:v>
                </c:pt>
                <c:pt idx="1">
                  <c:v>145.30000000000001</c:v>
                </c:pt>
                <c:pt idx="2">
                  <c:v>145.47619047619048</c:v>
                </c:pt>
                <c:pt idx="3">
                  <c:v>145.61111111111111</c:v>
                </c:pt>
                <c:pt idx="4">
                  <c:v>145.5</c:v>
                </c:pt>
                <c:pt idx="5">
                  <c:v>145.26315789473685</c:v>
                </c:pt>
                <c:pt idx="6">
                  <c:v>145.27777777777777</c:v>
                </c:pt>
                <c:pt idx="7">
                  <c:v>145</c:v>
                </c:pt>
                <c:pt idx="8">
                  <c:v>145.15</c:v>
                </c:pt>
                <c:pt idx="9">
                  <c:v>145.57894736842104</c:v>
                </c:pt>
                <c:pt idx="10">
                  <c:v>145.14285714285714</c:v>
                </c:pt>
                <c:pt idx="11">
                  <c:v>145.15</c:v>
                </c:pt>
                <c:pt idx="12">
                  <c:v>145.5</c:v>
                </c:pt>
                <c:pt idx="13">
                  <c:v>145.69999999999999</c:v>
                </c:pt>
                <c:pt idx="14">
                  <c:v>145.30000000000001</c:v>
                </c:pt>
                <c:pt idx="15">
                  <c:v>145.19999999999999</c:v>
                </c:pt>
                <c:pt idx="16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60-496B-A69E-26FD5D12F2EF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144.68333333333334</c:v>
                </c:pt>
                <c:pt idx="1">
                  <c:v>144.68333333333334</c:v>
                </c:pt>
                <c:pt idx="2">
                  <c:v>144.13157894736841</c:v>
                </c:pt>
                <c:pt idx="3">
                  <c:v>144.44814814814814</c:v>
                </c:pt>
                <c:pt idx="4">
                  <c:v>144.75294117647059</c:v>
                </c:pt>
                <c:pt idx="5">
                  <c:v>144.76</c:v>
                </c:pt>
                <c:pt idx="6">
                  <c:v>144.72916666666669</c:v>
                </c:pt>
                <c:pt idx="7">
                  <c:v>144.30526315789476</c:v>
                </c:pt>
                <c:pt idx="8">
                  <c:v>144.58636363636361</c:v>
                </c:pt>
                <c:pt idx="9">
                  <c:v>144.6904761904762</c:v>
                </c:pt>
                <c:pt idx="10">
                  <c:v>144.87619047619052</c:v>
                </c:pt>
                <c:pt idx="11">
                  <c:v>145.47894736842105</c:v>
                </c:pt>
                <c:pt idx="12">
                  <c:v>145.11714285714282</c:v>
                </c:pt>
                <c:pt idx="13">
                  <c:v>144.72380952380951</c:v>
                </c:pt>
                <c:pt idx="14">
                  <c:v>144.94615384615383</c:v>
                </c:pt>
                <c:pt idx="15">
                  <c:v>145.49615384615385</c:v>
                </c:pt>
                <c:pt idx="16">
                  <c:v>144.66521739130437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60-496B-A69E-26FD5D12F2EF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0">
                  <c:v>144.833</c:v>
                </c:pt>
                <c:pt idx="1">
                  <c:v>144.96700000000001</c:v>
                </c:pt>
                <c:pt idx="2">
                  <c:v>145.06200000000001</c:v>
                </c:pt>
                <c:pt idx="3">
                  <c:v>145.15600000000001</c:v>
                </c:pt>
                <c:pt idx="4">
                  <c:v>145.036</c:v>
                </c:pt>
                <c:pt idx="5">
                  <c:v>145.4</c:v>
                </c:pt>
                <c:pt idx="6">
                  <c:v>145.358</c:v>
                </c:pt>
                <c:pt idx="7">
                  <c:v>144.72</c:v>
                </c:pt>
                <c:pt idx="8">
                  <c:v>145.333</c:v>
                </c:pt>
                <c:pt idx="9">
                  <c:v>145.55199999999999</c:v>
                </c:pt>
                <c:pt idx="10">
                  <c:v>145.32</c:v>
                </c:pt>
                <c:pt idx="11">
                  <c:v>145.42500000000001</c:v>
                </c:pt>
                <c:pt idx="12">
                  <c:v>145.32599999999999</c:v>
                </c:pt>
                <c:pt idx="13">
                  <c:v>145.07400000000001</c:v>
                </c:pt>
                <c:pt idx="14">
                  <c:v>145.209</c:v>
                </c:pt>
                <c:pt idx="15">
                  <c:v>145.29499999999999</c:v>
                </c:pt>
                <c:pt idx="16">
                  <c:v>145.67099999999999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60-496B-A69E-26FD5D12F2EF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145.6</c:v>
                </c:pt>
                <c:pt idx="2">
                  <c:v>145.6</c:v>
                </c:pt>
                <c:pt idx="3">
                  <c:v>145.4</c:v>
                </c:pt>
                <c:pt idx="4">
                  <c:v>145.6</c:v>
                </c:pt>
                <c:pt idx="5">
                  <c:v>145.1</c:v>
                </c:pt>
                <c:pt idx="6">
                  <c:v>145.19999999999999</c:v>
                </c:pt>
                <c:pt idx="7">
                  <c:v>145.19999999999999</c:v>
                </c:pt>
                <c:pt idx="8">
                  <c:v>145.4</c:v>
                </c:pt>
                <c:pt idx="9">
                  <c:v>145.5</c:v>
                </c:pt>
                <c:pt idx="10">
                  <c:v>145.69999999999999</c:v>
                </c:pt>
                <c:pt idx="11">
                  <c:v>145.6</c:v>
                </c:pt>
                <c:pt idx="12">
                  <c:v>145.5</c:v>
                </c:pt>
                <c:pt idx="13">
                  <c:v>145.5</c:v>
                </c:pt>
                <c:pt idx="14">
                  <c:v>145.9</c:v>
                </c:pt>
                <c:pt idx="15">
                  <c:v>145.69999999999999</c:v>
                </c:pt>
                <c:pt idx="16">
                  <c:v>145.4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60-496B-A69E-26FD5D12F2EF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145.01</c:v>
                </c:pt>
                <c:pt idx="1">
                  <c:v>145.09</c:v>
                </c:pt>
                <c:pt idx="2">
                  <c:v>144.91999999999999</c:v>
                </c:pt>
                <c:pt idx="3">
                  <c:v>145.06</c:v>
                </c:pt>
                <c:pt idx="4">
                  <c:v>145.04</c:v>
                </c:pt>
                <c:pt idx="5">
                  <c:v>145.19</c:v>
                </c:pt>
                <c:pt idx="6">
                  <c:v>145.15</c:v>
                </c:pt>
                <c:pt idx="7">
                  <c:v>145.16</c:v>
                </c:pt>
                <c:pt idx="8">
                  <c:v>145.21</c:v>
                </c:pt>
                <c:pt idx="9">
                  <c:v>145.24</c:v>
                </c:pt>
                <c:pt idx="10">
                  <c:v>145.09</c:v>
                </c:pt>
                <c:pt idx="11">
                  <c:v>145.09</c:v>
                </c:pt>
                <c:pt idx="12">
                  <c:v>145</c:v>
                </c:pt>
                <c:pt idx="13">
                  <c:v>145.19999999999999</c:v>
                </c:pt>
                <c:pt idx="14">
                  <c:v>145.13</c:v>
                </c:pt>
                <c:pt idx="15">
                  <c:v>144.94</c:v>
                </c:pt>
                <c:pt idx="16">
                  <c:v>145.09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260-496B-A69E-26FD5D12F2EF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144.25</c:v>
                </c:pt>
                <c:pt idx="2">
                  <c:v>144.73333333333332</c:v>
                </c:pt>
                <c:pt idx="3">
                  <c:v>144.26666666666668</c:v>
                </c:pt>
                <c:pt idx="4">
                  <c:v>144.53333333333333</c:v>
                </c:pt>
                <c:pt idx="5">
                  <c:v>144.85714285714286</c:v>
                </c:pt>
                <c:pt idx="6">
                  <c:v>144.46153846153845</c:v>
                </c:pt>
                <c:pt idx="7">
                  <c:v>144.15384615384616</c:v>
                </c:pt>
                <c:pt idx="8">
                  <c:v>144.07692307692307</c:v>
                </c:pt>
                <c:pt idx="9">
                  <c:v>144.26666666666668</c:v>
                </c:pt>
                <c:pt idx="10">
                  <c:v>144.41666666666666</c:v>
                </c:pt>
                <c:pt idx="11">
                  <c:v>144.35714285714286</c:v>
                </c:pt>
                <c:pt idx="12">
                  <c:v>144.26666666666668</c:v>
                </c:pt>
                <c:pt idx="13">
                  <c:v>144.53333333333333</c:v>
                </c:pt>
                <c:pt idx="14">
                  <c:v>144.66666666666666</c:v>
                </c:pt>
                <c:pt idx="15">
                  <c:v>144.19999999999999</c:v>
                </c:pt>
                <c:pt idx="16">
                  <c:v>144.26666666666668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260-496B-A69E-26FD5D12F2EF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260-496B-A69E-26FD5D12F2EF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144.91119426993657</c:v>
                </c:pt>
                <c:pt idx="1">
                  <c:v>144.87893227848102</c:v>
                </c:pt>
                <c:pt idx="2">
                  <c:v>144.92183884711781</c:v>
                </c:pt>
                <c:pt idx="3">
                  <c:v>144.90648501877999</c:v>
                </c:pt>
                <c:pt idx="4">
                  <c:v>144.96341616787066</c:v>
                </c:pt>
                <c:pt idx="5">
                  <c:v>144.94073796992481</c:v>
                </c:pt>
                <c:pt idx="6">
                  <c:v>144.82296160695418</c:v>
                </c:pt>
                <c:pt idx="7">
                  <c:v>144.70025910931173</c:v>
                </c:pt>
                <c:pt idx="8">
                  <c:v>144.83442301413757</c:v>
                </c:pt>
                <c:pt idx="9">
                  <c:v>144.92319703670941</c:v>
                </c:pt>
                <c:pt idx="10">
                  <c:v>144.93966079484426</c:v>
                </c:pt>
                <c:pt idx="11">
                  <c:v>144.96800963834926</c:v>
                </c:pt>
                <c:pt idx="12">
                  <c:v>144.96884061343835</c:v>
                </c:pt>
                <c:pt idx="13">
                  <c:v>144.98007161720744</c:v>
                </c:pt>
                <c:pt idx="14">
                  <c:v>145.01348967673692</c:v>
                </c:pt>
                <c:pt idx="15">
                  <c:v>145.0273192846193</c:v>
                </c:pt>
                <c:pt idx="16">
                  <c:v>145.09811002741873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60-496B-A69E-26FD5D12F2EF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1.0210526315789537</c:v>
                </c:pt>
                <c:pt idx="1">
                  <c:v>1.3499999999999943</c:v>
                </c:pt>
                <c:pt idx="2">
                  <c:v>1.4684210526315837</c:v>
                </c:pt>
                <c:pt idx="3">
                  <c:v>1.3444444444444343</c:v>
                </c:pt>
                <c:pt idx="4">
                  <c:v>1.1052631578947114</c:v>
                </c:pt>
                <c:pt idx="5">
                  <c:v>0.9375</c:v>
                </c:pt>
                <c:pt idx="6">
                  <c:v>1.3151428571428596</c:v>
                </c:pt>
                <c:pt idx="7">
                  <c:v>1.0461538461538282</c:v>
                </c:pt>
                <c:pt idx="8">
                  <c:v>1.3230769230769397</c:v>
                </c:pt>
                <c:pt idx="9">
                  <c:v>1.3613003095974818</c:v>
                </c:pt>
                <c:pt idx="10">
                  <c:v>1.4394736842104976</c:v>
                </c:pt>
                <c:pt idx="11">
                  <c:v>1.2736842105262838</c:v>
                </c:pt>
                <c:pt idx="12">
                  <c:v>1.2394736842105658</c:v>
                </c:pt>
                <c:pt idx="13">
                  <c:v>1.4235294117646902</c:v>
                </c:pt>
                <c:pt idx="14">
                  <c:v>1.5317099567099888</c:v>
                </c:pt>
                <c:pt idx="15">
                  <c:v>1.5</c:v>
                </c:pt>
                <c:pt idx="16">
                  <c:v>1.9333333333333087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260-496B-A69E-26FD5D12F2EF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60-496B-A69E-26FD5D12F2EF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260-496B-A69E-26FD5D12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28096"/>
        <c:scaling>
          <c:orientation val="minMax"/>
          <c:max val="149"/>
          <c:min val="1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0">
                  <c:v>51.771428571428572</c:v>
                </c:pt>
                <c:pt idx="1">
                  <c:v>52.735064935064941</c:v>
                </c:pt>
                <c:pt idx="2">
                  <c:v>53.405263157894723</c:v>
                </c:pt>
                <c:pt idx="3">
                  <c:v>53.384810126582273</c:v>
                </c:pt>
                <c:pt idx="4">
                  <c:v>53.546511627906987</c:v>
                </c:pt>
                <c:pt idx="5">
                  <c:v>53.635106382978705</c:v>
                </c:pt>
                <c:pt idx="6">
                  <c:v>52.750549450549435</c:v>
                </c:pt>
                <c:pt idx="7">
                  <c:v>53.785542168674709</c:v>
                </c:pt>
                <c:pt idx="8">
                  <c:v>53.855172413793113</c:v>
                </c:pt>
                <c:pt idx="9">
                  <c:v>53.710588235294111</c:v>
                </c:pt>
                <c:pt idx="10">
                  <c:v>52.837500000000013</c:v>
                </c:pt>
                <c:pt idx="11">
                  <c:v>53.019047619047647</c:v>
                </c:pt>
                <c:pt idx="12">
                  <c:v>53.743181818181817</c:v>
                </c:pt>
                <c:pt idx="13">
                  <c:v>53.359740259740271</c:v>
                </c:pt>
                <c:pt idx="14">
                  <c:v>53.234939759036145</c:v>
                </c:pt>
                <c:pt idx="15">
                  <c:v>53.40454545454547</c:v>
                </c:pt>
                <c:pt idx="16">
                  <c:v>52.470129870129853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2-4BBF-9A9F-3D4C5400F3CD}"/>
            </c:ext>
          </c:extLst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0">
                  <c:v>53.921999999999997</c:v>
                </c:pt>
                <c:pt idx="1">
                  <c:v>53.423000000000002</c:v>
                </c:pt>
                <c:pt idx="2">
                  <c:v>54.787999999999997</c:v>
                </c:pt>
                <c:pt idx="3">
                  <c:v>55.45</c:v>
                </c:pt>
                <c:pt idx="4">
                  <c:v>55.13</c:v>
                </c:pt>
                <c:pt idx="5">
                  <c:v>54.143000000000001</c:v>
                </c:pt>
                <c:pt idx="6">
                  <c:v>54.371000000000002</c:v>
                </c:pt>
                <c:pt idx="7">
                  <c:v>54.017000000000003</c:v>
                </c:pt>
                <c:pt idx="8">
                  <c:v>54.374000000000002</c:v>
                </c:pt>
                <c:pt idx="9">
                  <c:v>53.844999999999999</c:v>
                </c:pt>
                <c:pt idx="10">
                  <c:v>54.122</c:v>
                </c:pt>
                <c:pt idx="11">
                  <c:v>55.151000000000003</c:v>
                </c:pt>
                <c:pt idx="12">
                  <c:v>55.134</c:v>
                </c:pt>
                <c:pt idx="13">
                  <c:v>54.927</c:v>
                </c:pt>
                <c:pt idx="14">
                  <c:v>54.606000000000002</c:v>
                </c:pt>
                <c:pt idx="15">
                  <c:v>54.847999999999999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2-4BBF-9A9F-3D4C5400F3CD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51.741666666666667</c:v>
                </c:pt>
                <c:pt idx="1">
                  <c:v>51.811111111111103</c:v>
                </c:pt>
                <c:pt idx="2">
                  <c:v>53.731746031746027</c:v>
                </c:pt>
                <c:pt idx="3">
                  <c:v>53.510714285714293</c:v>
                </c:pt>
                <c:pt idx="4">
                  <c:v>53.580128205128204</c:v>
                </c:pt>
                <c:pt idx="5">
                  <c:v>53.93</c:v>
                </c:pt>
                <c:pt idx="6">
                  <c:v>54.072839506172841</c:v>
                </c:pt>
                <c:pt idx="7">
                  <c:v>53.7468253968254</c:v>
                </c:pt>
                <c:pt idx="8">
                  <c:v>54.374242424242432</c:v>
                </c:pt>
                <c:pt idx="9">
                  <c:v>54.026984126984125</c:v>
                </c:pt>
                <c:pt idx="10">
                  <c:v>53.088888888888881</c:v>
                </c:pt>
                <c:pt idx="11">
                  <c:v>52.593859649122791</c:v>
                </c:pt>
                <c:pt idx="12">
                  <c:v>52.684803921568609</c:v>
                </c:pt>
                <c:pt idx="13">
                  <c:v>52.491666666666667</c:v>
                </c:pt>
                <c:pt idx="14">
                  <c:v>53.964285714285715</c:v>
                </c:pt>
                <c:pt idx="15">
                  <c:v>54.250000000000007</c:v>
                </c:pt>
                <c:pt idx="16">
                  <c:v>54.289784946236558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2-4BBF-9A9F-3D4C5400F3CD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0">
                  <c:v>52.029000000000003</c:v>
                </c:pt>
                <c:pt idx="1">
                  <c:v>51.933</c:v>
                </c:pt>
                <c:pt idx="2">
                  <c:v>52.369</c:v>
                </c:pt>
                <c:pt idx="3">
                  <c:v>52.287999999999997</c:v>
                </c:pt>
                <c:pt idx="4">
                  <c:v>51.914999999999999</c:v>
                </c:pt>
                <c:pt idx="5">
                  <c:v>52.543999999999997</c:v>
                </c:pt>
                <c:pt idx="6">
                  <c:v>52.186</c:v>
                </c:pt>
                <c:pt idx="7">
                  <c:v>52.393999999999998</c:v>
                </c:pt>
                <c:pt idx="8">
                  <c:v>51.960999999999999</c:v>
                </c:pt>
                <c:pt idx="9">
                  <c:v>52.387999999999998</c:v>
                </c:pt>
                <c:pt idx="10">
                  <c:v>53.012</c:v>
                </c:pt>
                <c:pt idx="11">
                  <c:v>53.139000000000003</c:v>
                </c:pt>
                <c:pt idx="12">
                  <c:v>53.366999999999997</c:v>
                </c:pt>
                <c:pt idx="13">
                  <c:v>52.948999999999998</c:v>
                </c:pt>
                <c:pt idx="14">
                  <c:v>53.031999999999996</c:v>
                </c:pt>
                <c:pt idx="15">
                  <c:v>53.44</c:v>
                </c:pt>
                <c:pt idx="16">
                  <c:v>53.246000000000002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2-4BBF-9A9F-3D4C5400F3CD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53.36</c:v>
                </c:pt>
                <c:pt idx="1">
                  <c:v>53.2</c:v>
                </c:pt>
                <c:pt idx="2">
                  <c:v>53.01</c:v>
                </c:pt>
                <c:pt idx="3">
                  <c:v>52.98</c:v>
                </c:pt>
                <c:pt idx="4">
                  <c:v>52.78</c:v>
                </c:pt>
                <c:pt idx="5">
                  <c:v>52.93</c:v>
                </c:pt>
                <c:pt idx="6">
                  <c:v>52.26</c:v>
                </c:pt>
                <c:pt idx="7">
                  <c:v>53.35</c:v>
                </c:pt>
                <c:pt idx="8">
                  <c:v>53.59</c:v>
                </c:pt>
                <c:pt idx="9">
                  <c:v>53.71</c:v>
                </c:pt>
                <c:pt idx="10">
                  <c:v>52.74</c:v>
                </c:pt>
                <c:pt idx="11">
                  <c:v>52.61</c:v>
                </c:pt>
                <c:pt idx="12">
                  <c:v>52.63</c:v>
                </c:pt>
                <c:pt idx="13">
                  <c:v>52.29</c:v>
                </c:pt>
                <c:pt idx="14">
                  <c:v>52.4</c:v>
                </c:pt>
                <c:pt idx="15">
                  <c:v>52.64</c:v>
                </c:pt>
                <c:pt idx="16">
                  <c:v>53.19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12-4BBF-9A9F-3D4C5400F3CD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52.333333333333336</c:v>
                </c:pt>
                <c:pt idx="2">
                  <c:v>52.666666666666664</c:v>
                </c:pt>
                <c:pt idx="3">
                  <c:v>53.93333333333333</c:v>
                </c:pt>
                <c:pt idx="4">
                  <c:v>54.133333333333333</c:v>
                </c:pt>
                <c:pt idx="5">
                  <c:v>54.714285714285715</c:v>
                </c:pt>
                <c:pt idx="6">
                  <c:v>54.07692307692308</c:v>
                </c:pt>
                <c:pt idx="7">
                  <c:v>53.846153846153847</c:v>
                </c:pt>
                <c:pt idx="8">
                  <c:v>53.692307692307693</c:v>
                </c:pt>
                <c:pt idx="9">
                  <c:v>54.06666666666667</c:v>
                </c:pt>
                <c:pt idx="10">
                  <c:v>54.25</c:v>
                </c:pt>
                <c:pt idx="11">
                  <c:v>53.928571428571431</c:v>
                </c:pt>
                <c:pt idx="12">
                  <c:v>54.466666666666669</c:v>
                </c:pt>
                <c:pt idx="13">
                  <c:v>54.2</c:v>
                </c:pt>
                <c:pt idx="14">
                  <c:v>54.466666666666669</c:v>
                </c:pt>
                <c:pt idx="15">
                  <c:v>53.866666666666667</c:v>
                </c:pt>
                <c:pt idx="16">
                  <c:v>53.866666666666667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2-4BBF-9A9F-3D4C5400F3CD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12-4BBF-9A9F-3D4C5400F3CD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52.564819047619054</c:v>
                </c:pt>
                <c:pt idx="1">
                  <c:v>52.572584896584893</c:v>
                </c:pt>
                <c:pt idx="2">
                  <c:v>53.328445976051235</c:v>
                </c:pt>
                <c:pt idx="3">
                  <c:v>53.591142957604994</c:v>
                </c:pt>
                <c:pt idx="4">
                  <c:v>53.51416219439475</c:v>
                </c:pt>
                <c:pt idx="5">
                  <c:v>53.649398682877404</c:v>
                </c:pt>
                <c:pt idx="6">
                  <c:v>53.286218672274231</c:v>
                </c:pt>
                <c:pt idx="7">
                  <c:v>53.523253568609</c:v>
                </c:pt>
                <c:pt idx="8">
                  <c:v>53.641120421723876</c:v>
                </c:pt>
                <c:pt idx="9">
                  <c:v>53.624539838157482</c:v>
                </c:pt>
                <c:pt idx="10">
                  <c:v>53.341731481481482</c:v>
                </c:pt>
                <c:pt idx="11">
                  <c:v>53.406913116123654</c:v>
                </c:pt>
                <c:pt idx="12">
                  <c:v>53.670942067736178</c:v>
                </c:pt>
                <c:pt idx="13">
                  <c:v>53.369567821067825</c:v>
                </c:pt>
                <c:pt idx="14">
                  <c:v>53.617315356664754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12-4BBF-9A9F-3D4C5400F3CD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12-4BBF-9A9F-3D4C5400F3CD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12-4BBF-9A9F-3D4C5400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532608"/>
        <c:scaling>
          <c:orientation val="minMax"/>
          <c:max val="59"/>
          <c:min val="4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0">
                  <c:v>6.64</c:v>
                </c:pt>
                <c:pt idx="1">
                  <c:v>6.6103125</c:v>
                </c:pt>
                <c:pt idx="2">
                  <c:v>6.6066666666666674</c:v>
                </c:pt>
                <c:pt idx="3">
                  <c:v>6.609210526315791</c:v>
                </c:pt>
                <c:pt idx="4">
                  <c:v>6.6126315789473704</c:v>
                </c:pt>
                <c:pt idx="5">
                  <c:v>6.6215789473684206</c:v>
                </c:pt>
                <c:pt idx="6">
                  <c:v>6.6469401544401521</c:v>
                </c:pt>
                <c:pt idx="7">
                  <c:v>6.6547368421052626</c:v>
                </c:pt>
                <c:pt idx="8">
                  <c:v>6.66</c:v>
                </c:pt>
                <c:pt idx="9">
                  <c:v>6.6702631578947349</c:v>
                </c:pt>
                <c:pt idx="10">
                  <c:v>6.6794736842105236</c:v>
                </c:pt>
                <c:pt idx="11">
                  <c:v>6.6607894736842077</c:v>
                </c:pt>
                <c:pt idx="12">
                  <c:v>6.6478947368421055</c:v>
                </c:pt>
                <c:pt idx="13">
                  <c:v>6.6907894736842097</c:v>
                </c:pt>
                <c:pt idx="14">
                  <c:v>6.6890151515151501</c:v>
                </c:pt>
                <c:pt idx="15">
                  <c:v>6.696283783783783</c:v>
                </c:pt>
                <c:pt idx="16">
                  <c:v>6.6733301158301144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4-41A3-A7E4-CD817215388B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0">
                  <c:v>6.735060240963854</c:v>
                </c:pt>
                <c:pt idx="1">
                  <c:v>6.7386666666666679</c:v>
                </c:pt>
                <c:pt idx="2">
                  <c:v>6.6617283950617283</c:v>
                </c:pt>
                <c:pt idx="3">
                  <c:v>6.6601250000000007</c:v>
                </c:pt>
                <c:pt idx="4">
                  <c:v>6.6847058823529419</c:v>
                </c:pt>
                <c:pt idx="5">
                  <c:v>6.6808510638297882</c:v>
                </c:pt>
                <c:pt idx="6">
                  <c:v>6.6581720430107527</c:v>
                </c:pt>
                <c:pt idx="7">
                  <c:v>6.6875308641975328</c:v>
                </c:pt>
                <c:pt idx="8">
                  <c:v>6.7106896551724153</c:v>
                </c:pt>
                <c:pt idx="9">
                  <c:v>6.6987058823529422</c:v>
                </c:pt>
                <c:pt idx="10">
                  <c:v>6.6811249999999989</c:v>
                </c:pt>
                <c:pt idx="11">
                  <c:v>6.6790476190476209</c:v>
                </c:pt>
                <c:pt idx="12">
                  <c:v>6.6925287356321856</c:v>
                </c:pt>
                <c:pt idx="13">
                  <c:v>6.6794666666666647</c:v>
                </c:pt>
                <c:pt idx="14">
                  <c:v>6.694634146341464</c:v>
                </c:pt>
                <c:pt idx="15">
                  <c:v>6.7080681818181853</c:v>
                </c:pt>
                <c:pt idx="16">
                  <c:v>6.720259740259741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1A3-A7E4-CD817215388B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TP!$D$3:$D$20</c:f>
              <c:numCache>
                <c:formatCode>0.00\ </c:formatCode>
                <c:ptCount val="18"/>
                <c:pt idx="0">
                  <c:v>6.6718750000000018</c:v>
                </c:pt>
                <c:pt idx="1">
                  <c:v>6.5646666666666649</c:v>
                </c:pt>
                <c:pt idx="2">
                  <c:v>6.6053333333333333</c:v>
                </c:pt>
                <c:pt idx="3">
                  <c:v>6.6215789473684197</c:v>
                </c:pt>
                <c:pt idx="4">
                  <c:v>6.5877777777777773</c:v>
                </c:pt>
                <c:pt idx="5">
                  <c:v>6.5633333333333326</c:v>
                </c:pt>
                <c:pt idx="6">
                  <c:v>6.5660000000000016</c:v>
                </c:pt>
                <c:pt idx="7">
                  <c:v>6.5621052631578944</c:v>
                </c:pt>
                <c:pt idx="8">
                  <c:v>6.5500000000000007</c:v>
                </c:pt>
                <c:pt idx="9">
                  <c:v>6.5587499999999999</c:v>
                </c:pt>
                <c:pt idx="10">
                  <c:v>6.6918181818181806</c:v>
                </c:pt>
                <c:pt idx="11">
                  <c:v>6.6968421052631584</c:v>
                </c:pt>
                <c:pt idx="12">
                  <c:v>6.6852380952380948</c:v>
                </c:pt>
                <c:pt idx="13">
                  <c:v>6.6912500000000001</c:v>
                </c:pt>
                <c:pt idx="14">
                  <c:v>6.6966666666666672</c:v>
                </c:pt>
                <c:pt idx="15">
                  <c:v>6.6775000000000002</c:v>
                </c:pt>
                <c:pt idx="16">
                  <c:v>6.6530000000000005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1A3-A7E4-CD817215388B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6.6850000000000005</c:v>
                </c:pt>
                <c:pt idx="1">
                  <c:v>6.6749999999999998</c:v>
                </c:pt>
                <c:pt idx="2">
                  <c:v>6.6760000000000002</c:v>
                </c:pt>
                <c:pt idx="3">
                  <c:v>6.6890000000000001</c:v>
                </c:pt>
                <c:pt idx="4">
                  <c:v>6.7359999999999998</c:v>
                </c:pt>
                <c:pt idx="5">
                  <c:v>6.7489999999999997</c:v>
                </c:pt>
                <c:pt idx="6">
                  <c:v>6.5649999999999995</c:v>
                </c:pt>
                <c:pt idx="7">
                  <c:v>6.6479999999999997</c:v>
                </c:pt>
                <c:pt idx="8">
                  <c:v>6.7359999999999998</c:v>
                </c:pt>
                <c:pt idx="9">
                  <c:v>6.7229999999999999</c:v>
                </c:pt>
                <c:pt idx="10">
                  <c:v>6.7160000000000002</c:v>
                </c:pt>
                <c:pt idx="11">
                  <c:v>6.6970000000000001</c:v>
                </c:pt>
                <c:pt idx="12">
                  <c:v>6.7130000000000001</c:v>
                </c:pt>
                <c:pt idx="13">
                  <c:v>6.7229999999999999</c:v>
                </c:pt>
                <c:pt idx="14">
                  <c:v>6.74</c:v>
                </c:pt>
                <c:pt idx="15">
                  <c:v>6.7480000000000002</c:v>
                </c:pt>
                <c:pt idx="16">
                  <c:v>6.742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1A3-A7E4-CD817215388B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0">
                  <c:v>6.5949999999999971</c:v>
                </c:pt>
                <c:pt idx="1">
                  <c:v>6.544999999999999</c:v>
                </c:pt>
                <c:pt idx="2">
                  <c:v>6.5476190476190474</c:v>
                </c:pt>
                <c:pt idx="3">
                  <c:v>6.5555555555555536</c:v>
                </c:pt>
                <c:pt idx="4">
                  <c:v>6.5649999999999995</c:v>
                </c:pt>
                <c:pt idx="5">
                  <c:v>6.542105263157894</c:v>
                </c:pt>
                <c:pt idx="6">
                  <c:v>6.6055555555555534</c:v>
                </c:pt>
                <c:pt idx="7">
                  <c:v>6.5863636363636342</c:v>
                </c:pt>
                <c:pt idx="8">
                  <c:v>6.62</c:v>
                </c:pt>
                <c:pt idx="9">
                  <c:v>6.7052631578947386</c:v>
                </c:pt>
                <c:pt idx="10">
                  <c:v>6.7000000000000011</c:v>
                </c:pt>
                <c:pt idx="11">
                  <c:v>6.7100000000000009</c:v>
                </c:pt>
                <c:pt idx="12">
                  <c:v>6.7</c:v>
                </c:pt>
                <c:pt idx="13">
                  <c:v>6.6950000000000021</c:v>
                </c:pt>
                <c:pt idx="14">
                  <c:v>6.7449999999999992</c:v>
                </c:pt>
                <c:pt idx="15">
                  <c:v>6.7150000000000007</c:v>
                </c:pt>
                <c:pt idx="16">
                  <c:v>6.7700000000000005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1A3-A7E4-CD817215388B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6.6141666666666667</c:v>
                </c:pt>
                <c:pt idx="1">
                  <c:v>6.6632901234567914</c:v>
                </c:pt>
                <c:pt idx="2">
                  <c:v>6.650039682539683</c:v>
                </c:pt>
                <c:pt idx="3">
                  <c:v>6.6531249999999984</c:v>
                </c:pt>
                <c:pt idx="4">
                  <c:v>6.6524999999999999</c:v>
                </c:pt>
                <c:pt idx="5">
                  <c:v>6.6520192307692305</c:v>
                </c:pt>
                <c:pt idx="6">
                  <c:v>6.6819135802469125</c:v>
                </c:pt>
                <c:pt idx="7">
                  <c:v>6.6796031746031739</c:v>
                </c:pt>
                <c:pt idx="8">
                  <c:v>6.6820681818181811</c:v>
                </c:pt>
                <c:pt idx="9">
                  <c:v>6.677812499999999</c:v>
                </c:pt>
                <c:pt idx="10">
                  <c:v>6.6968115942028987</c:v>
                </c:pt>
                <c:pt idx="11">
                  <c:v>6.6860087719298242</c:v>
                </c:pt>
                <c:pt idx="12">
                  <c:v>6.7112380952380937</c:v>
                </c:pt>
                <c:pt idx="13">
                  <c:v>6.6956923076923056</c:v>
                </c:pt>
                <c:pt idx="14">
                  <c:v>6.7286206896551706</c:v>
                </c:pt>
                <c:pt idx="15">
                  <c:v>6.7004464285714276</c:v>
                </c:pt>
                <c:pt idx="16">
                  <c:v>6.710429292929291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1A3-A7E4-CD817215388B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0">
                  <c:v>6.6130000000000004</c:v>
                </c:pt>
                <c:pt idx="1">
                  <c:v>6.6130000000000004</c:v>
                </c:pt>
                <c:pt idx="2">
                  <c:v>6.5990000000000002</c:v>
                </c:pt>
                <c:pt idx="3">
                  <c:v>6.6040000000000001</c:v>
                </c:pt>
                <c:pt idx="4">
                  <c:v>6.6719999999999997</c:v>
                </c:pt>
                <c:pt idx="5">
                  <c:v>6.68</c:v>
                </c:pt>
                <c:pt idx="6">
                  <c:v>6.6609999999999996</c:v>
                </c:pt>
                <c:pt idx="7">
                  <c:v>6.6340000000000003</c:v>
                </c:pt>
                <c:pt idx="8">
                  <c:v>6.7320000000000002</c:v>
                </c:pt>
                <c:pt idx="9">
                  <c:v>6.7290000000000001</c:v>
                </c:pt>
                <c:pt idx="10">
                  <c:v>6.7610000000000001</c:v>
                </c:pt>
                <c:pt idx="11">
                  <c:v>6.7080000000000002</c:v>
                </c:pt>
                <c:pt idx="12">
                  <c:v>6.6879999999999997</c:v>
                </c:pt>
                <c:pt idx="13">
                  <c:v>6.7030000000000003</c:v>
                </c:pt>
                <c:pt idx="14">
                  <c:v>6.7130000000000001</c:v>
                </c:pt>
                <c:pt idx="15">
                  <c:v>6.7240000000000002</c:v>
                </c:pt>
                <c:pt idx="16" formatCode="0.00\ ">
                  <c:v>6.7469999999999999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4-41A3-A7E4-CD817215388B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0">
                  <c:v>6.62</c:v>
                </c:pt>
                <c:pt idx="1">
                  <c:v>6.61</c:v>
                </c:pt>
                <c:pt idx="2">
                  <c:v>6.64</c:v>
                </c:pt>
                <c:pt idx="3">
                  <c:v>6.69</c:v>
                </c:pt>
                <c:pt idx="4">
                  <c:v>6.64</c:v>
                </c:pt>
                <c:pt idx="5">
                  <c:v>6.73</c:v>
                </c:pt>
                <c:pt idx="6">
                  <c:v>6.71</c:v>
                </c:pt>
                <c:pt idx="7">
                  <c:v>6.7</c:v>
                </c:pt>
                <c:pt idx="8">
                  <c:v>6.72</c:v>
                </c:pt>
                <c:pt idx="9">
                  <c:v>6.7</c:v>
                </c:pt>
                <c:pt idx="10">
                  <c:v>6.68</c:v>
                </c:pt>
                <c:pt idx="11">
                  <c:v>6.7</c:v>
                </c:pt>
                <c:pt idx="12">
                  <c:v>6.66</c:v>
                </c:pt>
                <c:pt idx="13">
                  <c:v>6.64</c:v>
                </c:pt>
                <c:pt idx="14">
                  <c:v>6.64</c:v>
                </c:pt>
                <c:pt idx="15">
                  <c:v>6.65</c:v>
                </c:pt>
                <c:pt idx="16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4-41A3-A7E4-CD817215388B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6.81</c:v>
                </c:pt>
                <c:pt idx="1">
                  <c:v>6.85</c:v>
                </c:pt>
                <c:pt idx="2">
                  <c:v>6.86</c:v>
                </c:pt>
                <c:pt idx="3">
                  <c:v>6.86</c:v>
                </c:pt>
                <c:pt idx="4">
                  <c:v>6.85</c:v>
                </c:pt>
                <c:pt idx="5">
                  <c:v>6.86</c:v>
                </c:pt>
                <c:pt idx="6">
                  <c:v>6.8</c:v>
                </c:pt>
                <c:pt idx="7">
                  <c:v>6.77</c:v>
                </c:pt>
                <c:pt idx="8">
                  <c:v>6.78</c:v>
                </c:pt>
                <c:pt idx="9">
                  <c:v>6.79</c:v>
                </c:pt>
                <c:pt idx="10">
                  <c:v>6.77</c:v>
                </c:pt>
                <c:pt idx="11">
                  <c:v>6.76</c:v>
                </c:pt>
                <c:pt idx="12">
                  <c:v>6.77</c:v>
                </c:pt>
                <c:pt idx="13">
                  <c:v>6.78</c:v>
                </c:pt>
                <c:pt idx="14">
                  <c:v>6.77</c:v>
                </c:pt>
                <c:pt idx="15">
                  <c:v>6.78</c:v>
                </c:pt>
                <c:pt idx="16">
                  <c:v>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4-41A3-A7E4-CD817215388B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6.6833333333333345</c:v>
                </c:pt>
                <c:pt idx="2">
                  <c:v>6.7600000000000007</c:v>
                </c:pt>
                <c:pt idx="3">
                  <c:v>6.7</c:v>
                </c:pt>
                <c:pt idx="4">
                  <c:v>6.72</c:v>
                </c:pt>
                <c:pt idx="5">
                  <c:v>6.8571428571428585</c:v>
                </c:pt>
                <c:pt idx="6">
                  <c:v>6.7692307692307692</c:v>
                </c:pt>
                <c:pt idx="7">
                  <c:v>6.8416666666666659</c:v>
                </c:pt>
                <c:pt idx="8">
                  <c:v>6.8230769230769219</c:v>
                </c:pt>
                <c:pt idx="9">
                  <c:v>6.866666666666668</c:v>
                </c:pt>
                <c:pt idx="10">
                  <c:v>6.7666666666666666</c:v>
                </c:pt>
                <c:pt idx="11">
                  <c:v>6.861538461538462</c:v>
                </c:pt>
                <c:pt idx="12">
                  <c:v>6.7399999999999993</c:v>
                </c:pt>
                <c:pt idx="13">
                  <c:v>6.706666666666667</c:v>
                </c:pt>
                <c:pt idx="14">
                  <c:v>6.8000000000000016</c:v>
                </c:pt>
                <c:pt idx="15">
                  <c:v>6.8199999999999994</c:v>
                </c:pt>
                <c:pt idx="16">
                  <c:v>6.8666666666666663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14-41A3-A7E4-CD817215388B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14-41A3-A7E4-CD817215388B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6.6649002119589476</c:v>
                </c:pt>
                <c:pt idx="1">
                  <c:v>6.6553269290123449</c:v>
                </c:pt>
                <c:pt idx="2">
                  <c:v>6.6606387125220463</c:v>
                </c:pt>
                <c:pt idx="3">
                  <c:v>6.6642595029239757</c:v>
                </c:pt>
                <c:pt idx="4">
                  <c:v>6.6720615239078098</c:v>
                </c:pt>
                <c:pt idx="5">
                  <c:v>6.6936030695601518</c:v>
                </c:pt>
                <c:pt idx="6">
                  <c:v>6.6663812102484146</c:v>
                </c:pt>
                <c:pt idx="7">
                  <c:v>6.6764006447094157</c:v>
                </c:pt>
                <c:pt idx="8">
                  <c:v>6.7013834760067521</c:v>
                </c:pt>
                <c:pt idx="9">
                  <c:v>6.7119461364809085</c:v>
                </c:pt>
                <c:pt idx="10">
                  <c:v>6.7142895126898265</c:v>
                </c:pt>
                <c:pt idx="11">
                  <c:v>6.7159226431463264</c:v>
                </c:pt>
                <c:pt idx="12">
                  <c:v>6.7007899662950479</c:v>
                </c:pt>
                <c:pt idx="13">
                  <c:v>6.7004865114709862</c:v>
                </c:pt>
                <c:pt idx="14">
                  <c:v>6.7216936654178454</c:v>
                </c:pt>
                <c:pt idx="15">
                  <c:v>6.7219298394173395</c:v>
                </c:pt>
                <c:pt idx="16">
                  <c:v>6.7282685815685808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14-41A3-A7E4-CD817215388B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0.21500000000000252</c:v>
                </c:pt>
                <c:pt idx="1">
                  <c:v>0.3050000000000006</c:v>
                </c:pt>
                <c:pt idx="2">
                  <c:v>0.31238095238095287</c:v>
                </c:pt>
                <c:pt idx="3">
                  <c:v>0.30444444444444674</c:v>
                </c:pt>
                <c:pt idx="4">
                  <c:v>0.28500000000000014</c:v>
                </c:pt>
                <c:pt idx="5">
                  <c:v>0.31789473684210634</c:v>
                </c:pt>
                <c:pt idx="6">
                  <c:v>0.23500000000000032</c:v>
                </c:pt>
                <c:pt idx="7">
                  <c:v>0.27956140350877146</c:v>
                </c:pt>
                <c:pt idx="8">
                  <c:v>0.27307692307692122</c:v>
                </c:pt>
                <c:pt idx="9">
                  <c:v>0.30791666666666817</c:v>
                </c:pt>
                <c:pt idx="10">
                  <c:v>9.0526315789476008E-2</c:v>
                </c:pt>
                <c:pt idx="11">
                  <c:v>0.20074898785425432</c:v>
                </c:pt>
                <c:pt idx="12">
                  <c:v>0.12210526315789405</c:v>
                </c:pt>
                <c:pt idx="13">
                  <c:v>0.14000000000000057</c:v>
                </c:pt>
                <c:pt idx="14">
                  <c:v>0.16000000000000192</c:v>
                </c:pt>
                <c:pt idx="15">
                  <c:v>0.16999999999999904</c:v>
                </c:pt>
                <c:pt idx="16">
                  <c:v>0.25666666666666593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314-41A3-A7E4-CD817215388B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314-41A3-A7E4-CD817215388B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314-41A3-A7E4-CD8172153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0">
                  <c:v>4.1431578947368415</c:v>
                </c:pt>
                <c:pt idx="1">
                  <c:v>4.1368749999999999</c:v>
                </c:pt>
                <c:pt idx="2">
                  <c:v>4.17</c:v>
                </c:pt>
                <c:pt idx="3">
                  <c:v>4.164210526315788</c:v>
                </c:pt>
                <c:pt idx="4">
                  <c:v>4.1752631578947348</c:v>
                </c:pt>
                <c:pt idx="5">
                  <c:v>4.1702631578947349</c:v>
                </c:pt>
                <c:pt idx="6">
                  <c:v>4.1700000000000017</c:v>
                </c:pt>
                <c:pt idx="7">
                  <c:v>4.1681578947368418</c:v>
                </c:pt>
                <c:pt idx="8">
                  <c:v>4.1718421052631571</c:v>
                </c:pt>
                <c:pt idx="9">
                  <c:v>4.1815789473684193</c:v>
                </c:pt>
                <c:pt idx="10">
                  <c:v>4.1834210526315792</c:v>
                </c:pt>
                <c:pt idx="11">
                  <c:v>4.1944736842105268</c:v>
                </c:pt>
                <c:pt idx="12">
                  <c:v>4.1760526315789468</c:v>
                </c:pt>
                <c:pt idx="13">
                  <c:v>4.18</c:v>
                </c:pt>
                <c:pt idx="14">
                  <c:v>4.1796536796536792</c:v>
                </c:pt>
                <c:pt idx="15">
                  <c:v>4.176148648648649</c:v>
                </c:pt>
                <c:pt idx="16">
                  <c:v>4.1686196911196909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62-477D-9F53-7B52F16140E7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0">
                  <c:v>4.219156626506023</c:v>
                </c:pt>
                <c:pt idx="1">
                  <c:v>4.2110666666666665</c:v>
                </c:pt>
                <c:pt idx="2">
                  <c:v>4.182597402597402</c:v>
                </c:pt>
                <c:pt idx="3">
                  <c:v>4.1902469135802454</c:v>
                </c:pt>
                <c:pt idx="4">
                  <c:v>4.1897674418604653</c:v>
                </c:pt>
                <c:pt idx="5">
                  <c:v>4.1744578313253005</c:v>
                </c:pt>
                <c:pt idx="6">
                  <c:v>4.1476404494381995</c:v>
                </c:pt>
                <c:pt idx="7">
                  <c:v>4.2311494252873585</c:v>
                </c:pt>
                <c:pt idx="8">
                  <c:v>4.1308045977011503</c:v>
                </c:pt>
                <c:pt idx="9">
                  <c:v>4.1130232558139532</c:v>
                </c:pt>
                <c:pt idx="10">
                  <c:v>4.143012048192773</c:v>
                </c:pt>
                <c:pt idx="11">
                  <c:v>4.2120238095238118</c:v>
                </c:pt>
                <c:pt idx="12">
                  <c:v>4.2309195402298858</c:v>
                </c:pt>
                <c:pt idx="13">
                  <c:v>4.2357894736842114</c:v>
                </c:pt>
                <c:pt idx="14">
                  <c:v>4.2552439024390232</c:v>
                </c:pt>
                <c:pt idx="15">
                  <c:v>4.2302247191011233</c:v>
                </c:pt>
                <c:pt idx="16">
                  <c:v>4.2081818181818189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2-477D-9F53-7B52F16140E7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ALB!$D$3:$D$20</c:f>
              <c:numCache>
                <c:formatCode>0.00\ </c:formatCode>
                <c:ptCount val="18"/>
                <c:pt idx="0">
                  <c:v>4.1470588235294112</c:v>
                </c:pt>
                <c:pt idx="1">
                  <c:v>4.1584999999999992</c:v>
                </c:pt>
                <c:pt idx="2">
                  <c:v>4.1480000000000006</c:v>
                </c:pt>
                <c:pt idx="3">
                  <c:v>4.1523529411764706</c:v>
                </c:pt>
                <c:pt idx="4">
                  <c:v>4.1425000000000001</c:v>
                </c:pt>
                <c:pt idx="5">
                  <c:v>4.1437499999999989</c:v>
                </c:pt>
                <c:pt idx="6">
                  <c:v>4.1400000000000006</c:v>
                </c:pt>
                <c:pt idx="7">
                  <c:v>4.1561111111111115</c:v>
                </c:pt>
                <c:pt idx="8">
                  <c:v>4.1400000000000015</c:v>
                </c:pt>
                <c:pt idx="9">
                  <c:v>4.1526315789473678</c:v>
                </c:pt>
                <c:pt idx="10">
                  <c:v>4.1720000000000006</c:v>
                </c:pt>
                <c:pt idx="11">
                  <c:v>4.1888888888888891</c:v>
                </c:pt>
                <c:pt idx="12">
                  <c:v>4.1963157894736849</c:v>
                </c:pt>
                <c:pt idx="13">
                  <c:v>4.2013333333333334</c:v>
                </c:pt>
                <c:pt idx="14">
                  <c:v>4.1500000000000012</c:v>
                </c:pt>
                <c:pt idx="15">
                  <c:v>4.0994736842105262</c:v>
                </c:pt>
                <c:pt idx="16">
                  <c:v>4.1726315789473682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2-477D-9F53-7B52F16140E7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4.1820000000000004</c:v>
                </c:pt>
                <c:pt idx="1">
                  <c:v>4.2350000000000003</c:v>
                </c:pt>
                <c:pt idx="2">
                  <c:v>4.2350000000000003</c:v>
                </c:pt>
                <c:pt idx="3">
                  <c:v>4.2210000000000001</c:v>
                </c:pt>
                <c:pt idx="4">
                  <c:v>4.2549999999999999</c:v>
                </c:pt>
                <c:pt idx="5">
                  <c:v>4.319</c:v>
                </c:pt>
                <c:pt idx="6">
                  <c:v>4.2249999999999996</c:v>
                </c:pt>
                <c:pt idx="7">
                  <c:v>4.2089999999999996</c:v>
                </c:pt>
                <c:pt idx="8">
                  <c:v>4.2030000000000003</c:v>
                </c:pt>
                <c:pt idx="9">
                  <c:v>4.2160000000000002</c:v>
                </c:pt>
                <c:pt idx="10">
                  <c:v>4.2069999999999999</c:v>
                </c:pt>
                <c:pt idx="11">
                  <c:v>4.1749999999999998</c:v>
                </c:pt>
                <c:pt idx="12">
                  <c:v>4.1829999999999998</c:v>
                </c:pt>
                <c:pt idx="13">
                  <c:v>4.2009999999999996</c:v>
                </c:pt>
                <c:pt idx="14">
                  <c:v>4.2160000000000002</c:v>
                </c:pt>
                <c:pt idx="15">
                  <c:v>4.1970000000000001</c:v>
                </c:pt>
                <c:pt idx="16">
                  <c:v>4.1890000000000001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62-477D-9F53-7B52F16140E7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0">
                  <c:v>4.1550000000000002</c:v>
                </c:pt>
                <c:pt idx="1">
                  <c:v>4.1650000000000009</c:v>
                </c:pt>
                <c:pt idx="2">
                  <c:v>4.1428571428571432</c:v>
                </c:pt>
                <c:pt idx="3">
                  <c:v>4.1611111111111123</c:v>
                </c:pt>
                <c:pt idx="4">
                  <c:v>4.16</c:v>
                </c:pt>
                <c:pt idx="5">
                  <c:v>4.1421052631578954</c:v>
                </c:pt>
                <c:pt idx="6">
                  <c:v>4.2000000000000011</c:v>
                </c:pt>
                <c:pt idx="7">
                  <c:v>4.1818181818181825</c:v>
                </c:pt>
                <c:pt idx="8">
                  <c:v>4.17</c:v>
                </c:pt>
                <c:pt idx="9">
                  <c:v>4.1526315789473687</c:v>
                </c:pt>
                <c:pt idx="10">
                  <c:v>4.1666666666666679</c:v>
                </c:pt>
                <c:pt idx="11">
                  <c:v>4.1900000000000013</c:v>
                </c:pt>
                <c:pt idx="12">
                  <c:v>4.1909090909090922</c:v>
                </c:pt>
                <c:pt idx="13">
                  <c:v>4.1850000000000005</c:v>
                </c:pt>
                <c:pt idx="14">
                  <c:v>4.1550000000000002</c:v>
                </c:pt>
                <c:pt idx="15">
                  <c:v>4.1450000000000005</c:v>
                </c:pt>
                <c:pt idx="16">
                  <c:v>4.1450000000000005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62-477D-9F53-7B52F16140E7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4.1662499999999989</c:v>
                </c:pt>
                <c:pt idx="1">
                  <c:v>4.2086538461538465</c:v>
                </c:pt>
                <c:pt idx="2">
                  <c:v>4.2275396825396818</c:v>
                </c:pt>
                <c:pt idx="3">
                  <c:v>4.2130654761904749</c:v>
                </c:pt>
                <c:pt idx="4">
                  <c:v>4.1887202380952386</c:v>
                </c:pt>
                <c:pt idx="5">
                  <c:v>4.1710256410256417</c:v>
                </c:pt>
                <c:pt idx="6">
                  <c:v>4.1988888888888889</c:v>
                </c:pt>
                <c:pt idx="7">
                  <c:v>4.1977777777777776</c:v>
                </c:pt>
                <c:pt idx="8">
                  <c:v>4.2262121212121215</c:v>
                </c:pt>
                <c:pt idx="9">
                  <c:v>4.1978819444444451</c:v>
                </c:pt>
                <c:pt idx="10">
                  <c:v>4.2006884057971021</c:v>
                </c:pt>
                <c:pt idx="11">
                  <c:v>4.2245614035087717</c:v>
                </c:pt>
                <c:pt idx="12">
                  <c:v>4.2315686274509785</c:v>
                </c:pt>
                <c:pt idx="13">
                  <c:v>4.1993209876543203</c:v>
                </c:pt>
                <c:pt idx="14">
                  <c:v>4.2048148148148146</c:v>
                </c:pt>
                <c:pt idx="15">
                  <c:v>4.2176602564102552</c:v>
                </c:pt>
                <c:pt idx="16">
                  <c:v>4.2334139784946236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62-477D-9F53-7B52F16140E7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0">
                  <c:v>4.2649999999999997</c:v>
                </c:pt>
                <c:pt idx="1">
                  <c:v>4.2220000000000004</c:v>
                </c:pt>
                <c:pt idx="2">
                  <c:v>4.2039999999999997</c:v>
                </c:pt>
                <c:pt idx="3">
                  <c:v>4.2130000000000001</c:v>
                </c:pt>
                <c:pt idx="4">
                  <c:v>4.21</c:v>
                </c:pt>
                <c:pt idx="5">
                  <c:v>4.2300000000000004</c:v>
                </c:pt>
                <c:pt idx="6">
                  <c:v>4.21</c:v>
                </c:pt>
                <c:pt idx="7">
                  <c:v>4.242</c:v>
                </c:pt>
                <c:pt idx="8">
                  <c:v>4.2409999999999997</c:v>
                </c:pt>
                <c:pt idx="9">
                  <c:v>4.2549999999999999</c:v>
                </c:pt>
                <c:pt idx="10">
                  <c:v>4.2649999999999997</c:v>
                </c:pt>
                <c:pt idx="11">
                  <c:v>4.2030000000000003</c:v>
                </c:pt>
                <c:pt idx="12">
                  <c:v>4.2030000000000003</c:v>
                </c:pt>
                <c:pt idx="13">
                  <c:v>4.2130000000000001</c:v>
                </c:pt>
                <c:pt idx="14">
                  <c:v>4.1689999999999996</c:v>
                </c:pt>
                <c:pt idx="15">
                  <c:v>4.1630000000000003</c:v>
                </c:pt>
                <c:pt idx="16">
                  <c:v>4.2060000000000004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62-477D-9F53-7B52F16140E7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0">
                  <c:v>4.17</c:v>
                </c:pt>
                <c:pt idx="1">
                  <c:v>4.1900000000000004</c:v>
                </c:pt>
                <c:pt idx="2">
                  <c:v>4.22</c:v>
                </c:pt>
                <c:pt idx="3">
                  <c:v>4.22</c:v>
                </c:pt>
                <c:pt idx="4">
                  <c:v>4.24</c:v>
                </c:pt>
                <c:pt idx="5">
                  <c:v>4.21</c:v>
                </c:pt>
                <c:pt idx="6">
                  <c:v>4.21</c:v>
                </c:pt>
                <c:pt idx="7">
                  <c:v>4.1900000000000004</c:v>
                </c:pt>
                <c:pt idx="8">
                  <c:v>4.2</c:v>
                </c:pt>
                <c:pt idx="9">
                  <c:v>4.1500000000000004</c:v>
                </c:pt>
                <c:pt idx="10">
                  <c:v>4.1399999999999997</c:v>
                </c:pt>
                <c:pt idx="11">
                  <c:v>4.17</c:v>
                </c:pt>
                <c:pt idx="12">
                  <c:v>4.1100000000000003</c:v>
                </c:pt>
                <c:pt idx="13">
                  <c:v>4.0999999999999996</c:v>
                </c:pt>
                <c:pt idx="14">
                  <c:v>4.1399999999999997</c:v>
                </c:pt>
                <c:pt idx="15">
                  <c:v>4.1500000000000004</c:v>
                </c:pt>
                <c:pt idx="16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62-477D-9F53-7B52F16140E7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4.22</c:v>
                </c:pt>
                <c:pt idx="1">
                  <c:v>4.28</c:v>
                </c:pt>
                <c:pt idx="2">
                  <c:v>4.3099999999999996</c:v>
                </c:pt>
                <c:pt idx="3">
                  <c:v>4.3</c:v>
                </c:pt>
                <c:pt idx="4">
                  <c:v>4.2699999999999996</c:v>
                </c:pt>
                <c:pt idx="5">
                  <c:v>4.2699999999999996</c:v>
                </c:pt>
                <c:pt idx="6">
                  <c:v>4.26</c:v>
                </c:pt>
                <c:pt idx="7">
                  <c:v>4.2699999999999996</c:v>
                </c:pt>
                <c:pt idx="8">
                  <c:v>4.28</c:v>
                </c:pt>
                <c:pt idx="9">
                  <c:v>4.2699999999999996</c:v>
                </c:pt>
                <c:pt idx="10">
                  <c:v>4.2300000000000004</c:v>
                </c:pt>
                <c:pt idx="11">
                  <c:v>4.22</c:v>
                </c:pt>
                <c:pt idx="12">
                  <c:v>4.24</c:v>
                </c:pt>
                <c:pt idx="13">
                  <c:v>4.24</c:v>
                </c:pt>
                <c:pt idx="14">
                  <c:v>4.22</c:v>
                </c:pt>
                <c:pt idx="15">
                  <c:v>4.25</c:v>
                </c:pt>
                <c:pt idx="16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62-477D-9F53-7B52F16140E7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4.2083333333333348</c:v>
                </c:pt>
                <c:pt idx="2">
                  <c:v>4.1800000000000006</c:v>
                </c:pt>
                <c:pt idx="3">
                  <c:v>4.2133333333333338</c:v>
                </c:pt>
                <c:pt idx="4">
                  <c:v>4.1866666666666683</c:v>
                </c:pt>
                <c:pt idx="5">
                  <c:v>4.1071428571428577</c:v>
                </c:pt>
                <c:pt idx="6">
                  <c:v>4.2000000000000011</c:v>
                </c:pt>
                <c:pt idx="7">
                  <c:v>4.2692307692307683</c:v>
                </c:pt>
                <c:pt idx="8">
                  <c:v>4.2461538461538471</c:v>
                </c:pt>
                <c:pt idx="9">
                  <c:v>4.2066666666666679</c:v>
                </c:pt>
                <c:pt idx="10">
                  <c:v>4.2583333333333337</c:v>
                </c:pt>
                <c:pt idx="11">
                  <c:v>4.2714285714285705</c:v>
                </c:pt>
                <c:pt idx="12">
                  <c:v>4.2933333333333321</c:v>
                </c:pt>
                <c:pt idx="13">
                  <c:v>4.2666666666666666</c:v>
                </c:pt>
                <c:pt idx="14">
                  <c:v>4.2333333333333334</c:v>
                </c:pt>
                <c:pt idx="15">
                  <c:v>4.2200000000000015</c:v>
                </c:pt>
                <c:pt idx="16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862-477D-9F53-7B52F16140E7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62-477D-9F53-7B52F16140E7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4.1852914827524748</c:v>
                </c:pt>
                <c:pt idx="1">
                  <c:v>4.2015428846153853</c:v>
                </c:pt>
                <c:pt idx="2">
                  <c:v>4.2019994227994228</c:v>
                </c:pt>
                <c:pt idx="3">
                  <c:v>4.204832030170742</c:v>
                </c:pt>
                <c:pt idx="4">
                  <c:v>4.2017917504517115</c:v>
                </c:pt>
                <c:pt idx="5">
                  <c:v>4.1937744750546431</c:v>
                </c:pt>
                <c:pt idx="6">
                  <c:v>4.1961529338327095</c:v>
                </c:pt>
                <c:pt idx="7">
                  <c:v>4.2115245159962038</c:v>
                </c:pt>
                <c:pt idx="8">
                  <c:v>4.2009012670330277</c:v>
                </c:pt>
                <c:pt idx="9">
                  <c:v>4.1895413972188233</c:v>
                </c:pt>
                <c:pt idx="10">
                  <c:v>4.1966121506621459</c:v>
                </c:pt>
                <c:pt idx="11">
                  <c:v>4.2049376357560577</c:v>
                </c:pt>
                <c:pt idx="12">
                  <c:v>4.2055099012975923</c:v>
                </c:pt>
                <c:pt idx="13">
                  <c:v>4.2022110461338533</c:v>
                </c:pt>
                <c:pt idx="14">
                  <c:v>4.1923045730240851</c:v>
                </c:pt>
                <c:pt idx="15">
                  <c:v>4.1848507308370548</c:v>
                </c:pt>
                <c:pt idx="16">
                  <c:v>4.195284706674351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862-477D-9F53-7B52F16140E7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0.1218421052631582</c:v>
                </c:pt>
                <c:pt idx="1">
                  <c:v>0.14312500000000039</c:v>
                </c:pt>
                <c:pt idx="2">
                  <c:v>0.16714285714285637</c:v>
                </c:pt>
                <c:pt idx="3">
                  <c:v>0.14764705882352924</c:v>
                </c:pt>
                <c:pt idx="4">
                  <c:v>0.1274999999999995</c:v>
                </c:pt>
                <c:pt idx="5">
                  <c:v>0.2118571428571423</c:v>
                </c:pt>
                <c:pt idx="6">
                  <c:v>0.11999999999999922</c:v>
                </c:pt>
                <c:pt idx="7">
                  <c:v>0.11388888888888804</c:v>
                </c:pt>
                <c:pt idx="8">
                  <c:v>0.14919540229884998</c:v>
                </c:pt>
                <c:pt idx="9">
                  <c:v>0.15697674418604635</c:v>
                </c:pt>
                <c:pt idx="10">
                  <c:v>0.125</c:v>
                </c:pt>
                <c:pt idx="11">
                  <c:v>0.10142857142857054</c:v>
                </c:pt>
                <c:pt idx="12">
                  <c:v>0.18333333333333179</c:v>
                </c:pt>
                <c:pt idx="13">
                  <c:v>0.16666666666666696</c:v>
                </c:pt>
                <c:pt idx="14">
                  <c:v>0.11524390243902349</c:v>
                </c:pt>
                <c:pt idx="15">
                  <c:v>0.15052631578947384</c:v>
                </c:pt>
                <c:pt idx="16">
                  <c:v>9.4999999999999751E-2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862-477D-9F53-7B52F16140E7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862-477D-9F53-7B52F16140E7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862-477D-9F53-7B52F1614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0">
                  <c:v>1.6786842105263153</c:v>
                </c:pt>
                <c:pt idx="1">
                  <c:v>1.6393749999999996</c:v>
                </c:pt>
                <c:pt idx="2">
                  <c:v>1.6004761904761904</c:v>
                </c:pt>
                <c:pt idx="3">
                  <c:v>1.6121052631578943</c:v>
                </c:pt>
                <c:pt idx="4">
                  <c:v>1.6084210526315796</c:v>
                </c:pt>
                <c:pt idx="5">
                  <c:v>1.6155263157894737</c:v>
                </c:pt>
                <c:pt idx="6">
                  <c:v>1.6298648648648648</c:v>
                </c:pt>
                <c:pt idx="7">
                  <c:v>1.6055263157894746</c:v>
                </c:pt>
                <c:pt idx="8">
                  <c:v>1.6078947368421057</c:v>
                </c:pt>
                <c:pt idx="9">
                  <c:v>1.6136842105263161</c:v>
                </c:pt>
                <c:pt idx="10">
                  <c:v>1.6302631578947366</c:v>
                </c:pt>
                <c:pt idx="11">
                  <c:v>1.6052631578947381</c:v>
                </c:pt>
                <c:pt idx="12">
                  <c:v>1.5971052631578952</c:v>
                </c:pt>
                <c:pt idx="13">
                  <c:v>1.6128947368421052</c:v>
                </c:pt>
                <c:pt idx="14">
                  <c:v>1.6312121212121207</c:v>
                </c:pt>
                <c:pt idx="15">
                  <c:v>1.636138996138996</c:v>
                </c:pt>
                <c:pt idx="16">
                  <c:v>1.6247104247104247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E-4420-8577-F0B181CE662D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0">
                  <c:v>1.716265060240963</c:v>
                </c:pt>
                <c:pt idx="1">
                  <c:v>1.7077333333333331</c:v>
                </c:pt>
                <c:pt idx="2">
                  <c:v>1.6974074074074079</c:v>
                </c:pt>
                <c:pt idx="3">
                  <c:v>1.6801265822784808</c:v>
                </c:pt>
                <c:pt idx="4">
                  <c:v>1.7014772727272733</c:v>
                </c:pt>
                <c:pt idx="5">
                  <c:v>1.6876842105263152</c:v>
                </c:pt>
                <c:pt idx="6">
                  <c:v>1.7049999999999992</c:v>
                </c:pt>
                <c:pt idx="7">
                  <c:v>1.7183582089552247</c:v>
                </c:pt>
                <c:pt idx="8">
                  <c:v>1.6688235294117646</c:v>
                </c:pt>
                <c:pt idx="9">
                  <c:v>1.6941176470588235</c:v>
                </c:pt>
                <c:pt idx="10">
                  <c:v>1.6969999999999992</c:v>
                </c:pt>
                <c:pt idx="11">
                  <c:v>1.6989411764705882</c:v>
                </c:pt>
                <c:pt idx="12">
                  <c:v>1.6917241379310339</c:v>
                </c:pt>
                <c:pt idx="13">
                  <c:v>1.6803947368421053</c:v>
                </c:pt>
                <c:pt idx="14">
                  <c:v>1.7234939759036143</c:v>
                </c:pt>
                <c:pt idx="15">
                  <c:v>1.7114117647058824</c:v>
                </c:pt>
                <c:pt idx="16">
                  <c:v>1.751830985915493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E-4420-8577-F0B181CE662D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TBIL!$D$3:$D$20</c:f>
              <c:numCache>
                <c:formatCode>0.00\ </c:formatCode>
                <c:ptCount val="18"/>
                <c:pt idx="0">
                  <c:v>1.6100000000000008</c:v>
                </c:pt>
                <c:pt idx="1">
                  <c:v>1.5506666666666666</c:v>
                </c:pt>
                <c:pt idx="2">
                  <c:v>1.5781249999999998</c:v>
                </c:pt>
                <c:pt idx="3">
                  <c:v>1.5766666666666664</c:v>
                </c:pt>
                <c:pt idx="4">
                  <c:v>1.6333333333333333</c:v>
                </c:pt>
                <c:pt idx="5">
                  <c:v>1.6318749999999997</c:v>
                </c:pt>
                <c:pt idx="6">
                  <c:v>1.6233333333333335</c:v>
                </c:pt>
                <c:pt idx="7">
                  <c:v>1.601764705882353</c:v>
                </c:pt>
                <c:pt idx="8">
                  <c:v>1.5824999999999998</c:v>
                </c:pt>
                <c:pt idx="9">
                  <c:v>1.5880000000000001</c:v>
                </c:pt>
                <c:pt idx="10">
                  <c:v>1.6419999999999997</c:v>
                </c:pt>
                <c:pt idx="11">
                  <c:v>1.6518750000000002</c:v>
                </c:pt>
                <c:pt idx="12">
                  <c:v>1.6211764705882354</c:v>
                </c:pt>
                <c:pt idx="13">
                  <c:v>1.6317647058823535</c:v>
                </c:pt>
                <c:pt idx="14">
                  <c:v>1.5640000000000001</c:v>
                </c:pt>
                <c:pt idx="15">
                  <c:v>1.5600000000000003</c:v>
                </c:pt>
                <c:pt idx="16">
                  <c:v>1.5510000000000004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6E-4420-8577-F0B181CE662D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1.6459999999999999</c:v>
                </c:pt>
                <c:pt idx="1">
                  <c:v>1.6379999999999999</c:v>
                </c:pt>
                <c:pt idx="2">
                  <c:v>1.671</c:v>
                </c:pt>
                <c:pt idx="3">
                  <c:v>1.6459999999999999</c:v>
                </c:pt>
                <c:pt idx="4">
                  <c:v>1.6779999999999999</c:v>
                </c:pt>
                <c:pt idx="5">
                  <c:v>1.6720000000000002</c:v>
                </c:pt>
                <c:pt idx="6">
                  <c:v>1.6720000000000002</c:v>
                </c:pt>
                <c:pt idx="7">
                  <c:v>1.6659999999999999</c:v>
                </c:pt>
                <c:pt idx="8">
                  <c:v>1.65</c:v>
                </c:pt>
                <c:pt idx="9">
                  <c:v>1.635</c:v>
                </c:pt>
                <c:pt idx="10">
                  <c:v>1.6320000000000001</c:v>
                </c:pt>
                <c:pt idx="11">
                  <c:v>1.651</c:v>
                </c:pt>
                <c:pt idx="12">
                  <c:v>1.633</c:v>
                </c:pt>
                <c:pt idx="13">
                  <c:v>1.629</c:v>
                </c:pt>
                <c:pt idx="14">
                  <c:v>1.6360000000000001</c:v>
                </c:pt>
                <c:pt idx="15">
                  <c:v>1.6440000000000001</c:v>
                </c:pt>
                <c:pt idx="16">
                  <c:v>1.6440000000000001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6E-4420-8577-F0B181CE662D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0">
                  <c:v>1.4735714285714285</c:v>
                </c:pt>
                <c:pt idx="1">
                  <c:v>1.4780000000000002</c:v>
                </c:pt>
                <c:pt idx="2">
                  <c:v>1.4666666666666666</c:v>
                </c:pt>
                <c:pt idx="3">
                  <c:v>1.4827777777777775</c:v>
                </c:pt>
                <c:pt idx="4">
                  <c:v>1.46</c:v>
                </c:pt>
                <c:pt idx="5">
                  <c:v>1.4694736842105265</c:v>
                </c:pt>
                <c:pt idx="6">
                  <c:v>1.4577777777777778</c:v>
                </c:pt>
                <c:pt idx="7">
                  <c:v>1.4468181818181818</c:v>
                </c:pt>
                <c:pt idx="8">
                  <c:v>1.4885000000000006</c:v>
                </c:pt>
                <c:pt idx="9">
                  <c:v>1.4784210526315791</c:v>
                </c:pt>
                <c:pt idx="10">
                  <c:v>1.4766666666666663</c:v>
                </c:pt>
                <c:pt idx="11">
                  <c:v>1.4879999999999998</c:v>
                </c:pt>
                <c:pt idx="12">
                  <c:v>1.4909090909090907</c:v>
                </c:pt>
                <c:pt idx="13">
                  <c:v>1.4950000000000006</c:v>
                </c:pt>
                <c:pt idx="14">
                  <c:v>1.4844999999999999</c:v>
                </c:pt>
                <c:pt idx="15">
                  <c:v>1.4829999999999999</c:v>
                </c:pt>
                <c:pt idx="16">
                  <c:v>1.508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6E-4420-8577-F0B181CE662D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1.8472222222222223</c:v>
                </c:pt>
                <c:pt idx="1">
                  <c:v>1.8553086419753089</c:v>
                </c:pt>
                <c:pt idx="2">
                  <c:v>1.8090476190476195</c:v>
                </c:pt>
                <c:pt idx="3">
                  <c:v>1.810297619047619</c:v>
                </c:pt>
                <c:pt idx="4">
                  <c:v>1.7919642857142855</c:v>
                </c:pt>
                <c:pt idx="5">
                  <c:v>1.8093750000000002</c:v>
                </c:pt>
                <c:pt idx="6">
                  <c:v>1.7980459770114945</c:v>
                </c:pt>
                <c:pt idx="7">
                  <c:v>1.7821666666666665</c:v>
                </c:pt>
                <c:pt idx="8">
                  <c:v>1.8140151515151517</c:v>
                </c:pt>
                <c:pt idx="9">
                  <c:v>1.8010069444444445</c:v>
                </c:pt>
                <c:pt idx="10">
                  <c:v>1.7978787878787876</c:v>
                </c:pt>
                <c:pt idx="11">
                  <c:v>1.8049999999999997</c:v>
                </c:pt>
                <c:pt idx="12">
                  <c:v>1.8013725490196077</c:v>
                </c:pt>
                <c:pt idx="13">
                  <c:v>1.803949275362319</c:v>
                </c:pt>
                <c:pt idx="14">
                  <c:v>1.8579310344827586</c:v>
                </c:pt>
                <c:pt idx="15">
                  <c:v>1.8584057971014496</c:v>
                </c:pt>
                <c:pt idx="16">
                  <c:v>1.86469696969697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6E-4420-8577-F0B181CE662D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0">
                  <c:v>1.7250000000000001</c:v>
                </c:pt>
                <c:pt idx="1">
                  <c:v>1.7390000000000001</c:v>
                </c:pt>
                <c:pt idx="2">
                  <c:v>1.7330000000000001</c:v>
                </c:pt>
                <c:pt idx="3">
                  <c:v>1.7270000000000001</c:v>
                </c:pt>
                <c:pt idx="4">
                  <c:v>1.746</c:v>
                </c:pt>
                <c:pt idx="5">
                  <c:v>1.7629999999999999</c:v>
                </c:pt>
                <c:pt idx="6">
                  <c:v>1.754</c:v>
                </c:pt>
                <c:pt idx="7">
                  <c:v>1.7609999999999999</c:v>
                </c:pt>
                <c:pt idx="8">
                  <c:v>1.5740000000000001</c:v>
                </c:pt>
                <c:pt idx="9">
                  <c:v>1.6060000000000001</c:v>
                </c:pt>
                <c:pt idx="10">
                  <c:v>1.583</c:v>
                </c:pt>
                <c:pt idx="11">
                  <c:v>1.5569999999999999</c:v>
                </c:pt>
                <c:pt idx="12">
                  <c:v>1.504</c:v>
                </c:pt>
                <c:pt idx="13">
                  <c:v>1.5049999999999999</c:v>
                </c:pt>
                <c:pt idx="14">
                  <c:v>1.54</c:v>
                </c:pt>
                <c:pt idx="15">
                  <c:v>1.5309999999999999</c:v>
                </c:pt>
                <c:pt idx="16">
                  <c:v>1.5680000000000001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6E-4420-8577-F0B181CE662D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0">
                  <c:v>1.93</c:v>
                </c:pt>
                <c:pt idx="1">
                  <c:v>1.87</c:v>
                </c:pt>
                <c:pt idx="2">
                  <c:v>1.89</c:v>
                </c:pt>
                <c:pt idx="3">
                  <c:v>1.84</c:v>
                </c:pt>
                <c:pt idx="4">
                  <c:v>1.86</c:v>
                </c:pt>
                <c:pt idx="5">
                  <c:v>1.87</c:v>
                </c:pt>
                <c:pt idx="6">
                  <c:v>1.89</c:v>
                </c:pt>
                <c:pt idx="7">
                  <c:v>1.85</c:v>
                </c:pt>
                <c:pt idx="8">
                  <c:v>1.88</c:v>
                </c:pt>
                <c:pt idx="9">
                  <c:v>1.87</c:v>
                </c:pt>
                <c:pt idx="10">
                  <c:v>1.87</c:v>
                </c:pt>
                <c:pt idx="11">
                  <c:v>1.88</c:v>
                </c:pt>
                <c:pt idx="12">
                  <c:v>1.88</c:v>
                </c:pt>
                <c:pt idx="13">
                  <c:v>1.88</c:v>
                </c:pt>
                <c:pt idx="14">
                  <c:v>1.9</c:v>
                </c:pt>
                <c:pt idx="15">
                  <c:v>1.89</c:v>
                </c:pt>
                <c:pt idx="16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6E-4420-8577-F0B181CE662D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1.59</c:v>
                </c:pt>
                <c:pt idx="4">
                  <c:v>1.59</c:v>
                </c:pt>
                <c:pt idx="5">
                  <c:v>1.6</c:v>
                </c:pt>
                <c:pt idx="6">
                  <c:v>1.61</c:v>
                </c:pt>
                <c:pt idx="7">
                  <c:v>1.6</c:v>
                </c:pt>
                <c:pt idx="8">
                  <c:v>1.6</c:v>
                </c:pt>
                <c:pt idx="9">
                  <c:v>1.59</c:v>
                </c:pt>
                <c:pt idx="10">
                  <c:v>1.6</c:v>
                </c:pt>
                <c:pt idx="11">
                  <c:v>1.6</c:v>
                </c:pt>
                <c:pt idx="12">
                  <c:v>1.61</c:v>
                </c:pt>
                <c:pt idx="13">
                  <c:v>1.6</c:v>
                </c:pt>
                <c:pt idx="14">
                  <c:v>1.59</c:v>
                </c:pt>
                <c:pt idx="15">
                  <c:v>1.6</c:v>
                </c:pt>
                <c:pt idx="16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6E-4420-8577-F0B181CE662D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1.5333333333333334</c:v>
                </c:pt>
                <c:pt idx="2">
                  <c:v>1.4866666666666668</c:v>
                </c:pt>
                <c:pt idx="3">
                  <c:v>1.5066666666666668</c:v>
                </c:pt>
                <c:pt idx="4">
                  <c:v>1.493333333333333</c:v>
                </c:pt>
                <c:pt idx="5">
                  <c:v>1.5357142857142858</c:v>
                </c:pt>
                <c:pt idx="6">
                  <c:v>1.4</c:v>
                </c:pt>
                <c:pt idx="7">
                  <c:v>1.5076923076923079</c:v>
                </c:pt>
                <c:pt idx="8">
                  <c:v>1.4692307692307691</c:v>
                </c:pt>
                <c:pt idx="9">
                  <c:v>1.4999999999999998</c:v>
                </c:pt>
                <c:pt idx="10">
                  <c:v>1.4833333333333334</c:v>
                </c:pt>
                <c:pt idx="11">
                  <c:v>1.6</c:v>
                </c:pt>
                <c:pt idx="12">
                  <c:v>1.5428571428571429</c:v>
                </c:pt>
                <c:pt idx="13">
                  <c:v>1.5066666666666666</c:v>
                </c:pt>
                <c:pt idx="14">
                  <c:v>1.5133333333333332</c:v>
                </c:pt>
                <c:pt idx="15">
                  <c:v>1.5066666666666664</c:v>
                </c:pt>
                <c:pt idx="16">
                  <c:v>1.5533333333333335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6E-4420-8577-F0B181CE662D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66E-4420-8577-F0B181CE662D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1.6918603246178807</c:v>
                </c:pt>
                <c:pt idx="1">
                  <c:v>1.6611416975308644</c:v>
                </c:pt>
                <c:pt idx="2">
                  <c:v>1.6532389550264555</c:v>
                </c:pt>
                <c:pt idx="3">
                  <c:v>1.6471640575595106</c:v>
                </c:pt>
                <c:pt idx="4">
                  <c:v>1.6562529277739806</c:v>
                </c:pt>
                <c:pt idx="5">
                  <c:v>1.6654648496240601</c:v>
                </c:pt>
                <c:pt idx="6">
                  <c:v>1.6540021952987469</c:v>
                </c:pt>
                <c:pt idx="7">
                  <c:v>1.653932638680421</c:v>
                </c:pt>
                <c:pt idx="8">
                  <c:v>1.6334964186999787</c:v>
                </c:pt>
                <c:pt idx="9">
                  <c:v>1.6376229854661162</c:v>
                </c:pt>
                <c:pt idx="10">
                  <c:v>1.641214194577352</c:v>
                </c:pt>
                <c:pt idx="11">
                  <c:v>1.6537079334365328</c:v>
                </c:pt>
                <c:pt idx="12">
                  <c:v>1.6372144654463008</c:v>
                </c:pt>
                <c:pt idx="13">
                  <c:v>1.6344670121595548</c:v>
                </c:pt>
                <c:pt idx="14">
                  <c:v>1.6440470464931827</c:v>
                </c:pt>
                <c:pt idx="15">
                  <c:v>1.6420623224612996</c:v>
                </c:pt>
                <c:pt idx="16">
                  <c:v>1.6575571713656223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66E-4420-8577-F0B181CE662D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0.45642857142857141</c:v>
                </c:pt>
                <c:pt idx="1">
                  <c:v>0.3919999999999999</c:v>
                </c:pt>
                <c:pt idx="2">
                  <c:v>0.42333333333333334</c:v>
                </c:pt>
                <c:pt idx="3">
                  <c:v>0.35722222222222255</c:v>
                </c:pt>
                <c:pt idx="4">
                  <c:v>0.40000000000000013</c:v>
                </c:pt>
                <c:pt idx="5">
                  <c:v>0.40052631578947362</c:v>
                </c:pt>
                <c:pt idx="6">
                  <c:v>0.49</c:v>
                </c:pt>
                <c:pt idx="7">
                  <c:v>0.40318181818181831</c:v>
                </c:pt>
                <c:pt idx="8">
                  <c:v>0.41076923076923078</c:v>
                </c:pt>
                <c:pt idx="9">
                  <c:v>0.39157894736842103</c:v>
                </c:pt>
                <c:pt idx="10">
                  <c:v>0.39333333333333376</c:v>
                </c:pt>
                <c:pt idx="11">
                  <c:v>0.39200000000000013</c:v>
                </c:pt>
                <c:pt idx="12">
                  <c:v>0.38909090909090915</c:v>
                </c:pt>
                <c:pt idx="13">
                  <c:v>0.38499999999999934</c:v>
                </c:pt>
                <c:pt idx="14">
                  <c:v>0.41549999999999998</c:v>
                </c:pt>
                <c:pt idx="15">
                  <c:v>0.40700000000000003</c:v>
                </c:pt>
                <c:pt idx="16">
                  <c:v>0.3819999999999999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6E-4420-8577-F0B181CE662D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66E-4420-8577-F0B181CE662D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6E-4420-8577-F0B181CE6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7776"/>
        <c:scaling>
          <c:orientation val="minMax"/>
          <c:max val="2.2999999999999998"/>
          <c:min val="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0">
                  <c:v>1.9252631578947368</c:v>
                </c:pt>
                <c:pt idx="1">
                  <c:v>1.9665625</c:v>
                </c:pt>
                <c:pt idx="2">
                  <c:v>1.980952380952381</c:v>
                </c:pt>
                <c:pt idx="3">
                  <c:v>1.9736842105263155</c:v>
                </c:pt>
                <c:pt idx="4">
                  <c:v>1.9876315789473684</c:v>
                </c:pt>
                <c:pt idx="5">
                  <c:v>1.9794736842105263</c:v>
                </c:pt>
                <c:pt idx="6">
                  <c:v>1.9844208494208495</c:v>
                </c:pt>
                <c:pt idx="7">
                  <c:v>1.9752631578947362</c:v>
                </c:pt>
                <c:pt idx="8">
                  <c:v>1.9860526315789466</c:v>
                </c:pt>
                <c:pt idx="9">
                  <c:v>1.9768421052631573</c:v>
                </c:pt>
                <c:pt idx="10">
                  <c:v>1.9805263157894728</c:v>
                </c:pt>
                <c:pt idx="11">
                  <c:v>1.9844736842105259</c:v>
                </c:pt>
                <c:pt idx="12">
                  <c:v>1.9836842105263153</c:v>
                </c:pt>
                <c:pt idx="13">
                  <c:v>1.9928947368421051</c:v>
                </c:pt>
                <c:pt idx="14">
                  <c:v>1.9709848484848487</c:v>
                </c:pt>
                <c:pt idx="15">
                  <c:v>1.9536679536679538</c:v>
                </c:pt>
                <c:pt idx="16">
                  <c:v>1.9632625482625479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F-4CE6-B31F-03B06B2A1F4B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0">
                  <c:v>1.9260714285714284</c:v>
                </c:pt>
                <c:pt idx="1">
                  <c:v>1.9306756756756758</c:v>
                </c:pt>
                <c:pt idx="2">
                  <c:v>1.9250000000000003</c:v>
                </c:pt>
                <c:pt idx="3">
                  <c:v>1.9210126582278486</c:v>
                </c:pt>
                <c:pt idx="4">
                  <c:v>1.929764705882353</c:v>
                </c:pt>
                <c:pt idx="5">
                  <c:v>1.9143678160919535</c:v>
                </c:pt>
                <c:pt idx="6">
                  <c:v>1.9156043956043949</c:v>
                </c:pt>
                <c:pt idx="7">
                  <c:v>1.9392682926829266</c:v>
                </c:pt>
                <c:pt idx="8">
                  <c:v>1.9665517241379304</c:v>
                </c:pt>
                <c:pt idx="9">
                  <c:v>1.9884883720930238</c:v>
                </c:pt>
                <c:pt idx="10">
                  <c:v>2.0201265822784817</c:v>
                </c:pt>
                <c:pt idx="11">
                  <c:v>2.0088888888888894</c:v>
                </c:pt>
                <c:pt idx="12">
                  <c:v>1.9997647058823536</c:v>
                </c:pt>
                <c:pt idx="13">
                  <c:v>1.971168831168832</c:v>
                </c:pt>
                <c:pt idx="14">
                  <c:v>1.9550000000000001</c:v>
                </c:pt>
                <c:pt idx="15">
                  <c:v>1.9446590909090906</c:v>
                </c:pt>
                <c:pt idx="16">
                  <c:v>2.0178378378378383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F-4CE6-B31F-03B06B2A1F4B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1.8916470588235295</c:v>
                </c:pt>
                <c:pt idx="1">
                  <c:v>1.8706842105263157</c:v>
                </c:pt>
                <c:pt idx="2">
                  <c:v>1.9850000000000001</c:v>
                </c:pt>
                <c:pt idx="3">
                  <c:v>1.9720588235294116</c:v>
                </c:pt>
                <c:pt idx="4">
                  <c:v>1.9703750000000004</c:v>
                </c:pt>
                <c:pt idx="5">
                  <c:v>1.9313333333333331</c:v>
                </c:pt>
                <c:pt idx="6">
                  <c:v>1.9371999999999998</c:v>
                </c:pt>
                <c:pt idx="7">
                  <c:v>1.9329999999999998</c:v>
                </c:pt>
                <c:pt idx="8">
                  <c:v>1.8713124999999997</c:v>
                </c:pt>
                <c:pt idx="9">
                  <c:v>1.9534705882352943</c:v>
                </c:pt>
                <c:pt idx="10">
                  <c:v>1.9451176470588241</c:v>
                </c:pt>
                <c:pt idx="11">
                  <c:v>1.9268333333333336</c:v>
                </c:pt>
                <c:pt idx="12">
                  <c:v>1.960052631578947</c:v>
                </c:pt>
                <c:pt idx="13">
                  <c:v>1.9538666666666666</c:v>
                </c:pt>
                <c:pt idx="14">
                  <c:v>1.9297058823529412</c:v>
                </c:pt>
                <c:pt idx="15">
                  <c:v>1.9134444444444445</c:v>
                </c:pt>
                <c:pt idx="16">
                  <c:v>1.9585555555555554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F-4CE6-B31F-03B06B2A1F4B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1.895</c:v>
                </c:pt>
                <c:pt idx="1">
                  <c:v>1.8879999999999999</c:v>
                </c:pt>
                <c:pt idx="2">
                  <c:v>1.9039999999999999</c:v>
                </c:pt>
                <c:pt idx="3">
                  <c:v>1.9220000000000002</c:v>
                </c:pt>
                <c:pt idx="4">
                  <c:v>2.0289999999999999</c:v>
                </c:pt>
                <c:pt idx="5">
                  <c:v>2.0470000000000002</c:v>
                </c:pt>
                <c:pt idx="6">
                  <c:v>2.0139999999999998</c:v>
                </c:pt>
                <c:pt idx="7">
                  <c:v>1.9239999999999999</c:v>
                </c:pt>
                <c:pt idx="8">
                  <c:v>1.9</c:v>
                </c:pt>
                <c:pt idx="9">
                  <c:v>1.8620000000000001</c:v>
                </c:pt>
                <c:pt idx="10">
                  <c:v>1.861</c:v>
                </c:pt>
                <c:pt idx="11">
                  <c:v>1.8559999999999999</c:v>
                </c:pt>
                <c:pt idx="12">
                  <c:v>1.923</c:v>
                </c:pt>
                <c:pt idx="13">
                  <c:v>1.9180000000000001</c:v>
                </c:pt>
                <c:pt idx="14">
                  <c:v>1.867</c:v>
                </c:pt>
                <c:pt idx="15">
                  <c:v>1.9569999999999999</c:v>
                </c:pt>
                <c:pt idx="16">
                  <c:v>2.0070000000000001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FF-4CE6-B31F-03B06B2A1F4B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0">
                  <c:v>1.972</c:v>
                </c:pt>
                <c:pt idx="1">
                  <c:v>1.9704999999999999</c:v>
                </c:pt>
                <c:pt idx="2">
                  <c:v>1.9604761904761905</c:v>
                </c:pt>
                <c:pt idx="3">
                  <c:v>1.9594444444444445</c:v>
                </c:pt>
                <c:pt idx="4">
                  <c:v>1.9614999999999998</c:v>
                </c:pt>
                <c:pt idx="5">
                  <c:v>1.9731578947368422</c:v>
                </c:pt>
                <c:pt idx="6">
                  <c:v>1.9816666666666665</c:v>
                </c:pt>
                <c:pt idx="7">
                  <c:v>1.9809090909090907</c:v>
                </c:pt>
                <c:pt idx="8">
                  <c:v>1.9709999999999996</c:v>
                </c:pt>
                <c:pt idx="9">
                  <c:v>1.9578947368421054</c:v>
                </c:pt>
                <c:pt idx="10">
                  <c:v>1.9890476190476185</c:v>
                </c:pt>
                <c:pt idx="11">
                  <c:v>1.9914999999999998</c:v>
                </c:pt>
                <c:pt idx="12">
                  <c:v>1.9895454545454541</c:v>
                </c:pt>
                <c:pt idx="13">
                  <c:v>1.9885000000000002</c:v>
                </c:pt>
                <c:pt idx="14">
                  <c:v>2.0019999999999998</c:v>
                </c:pt>
                <c:pt idx="15">
                  <c:v>2.0155000000000003</c:v>
                </c:pt>
                <c:pt idx="16">
                  <c:v>2.0129999999999999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FF-4CE6-B31F-03B06B2A1F4B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1.9158333333333333</c:v>
                </c:pt>
                <c:pt idx="1">
                  <c:v>1.9034999999999997</c:v>
                </c:pt>
                <c:pt idx="2">
                  <c:v>1.925253968253968</c:v>
                </c:pt>
                <c:pt idx="3">
                  <c:v>1.9231199999999995</c:v>
                </c:pt>
                <c:pt idx="4">
                  <c:v>1.9135654761904755</c:v>
                </c:pt>
                <c:pt idx="5">
                  <c:v>1.8936923076923076</c:v>
                </c:pt>
                <c:pt idx="6">
                  <c:v>1.9326896551724133</c:v>
                </c:pt>
                <c:pt idx="7">
                  <c:v>1.9821666666666671</c:v>
                </c:pt>
                <c:pt idx="8">
                  <c:v>1.9763636363636363</c:v>
                </c:pt>
                <c:pt idx="9">
                  <c:v>1.9714166666666666</c:v>
                </c:pt>
                <c:pt idx="10">
                  <c:v>1.9399318181818186</c:v>
                </c:pt>
                <c:pt idx="11">
                  <c:v>1.9742368421052632</c:v>
                </c:pt>
                <c:pt idx="12">
                  <c:v>1.9569482758620689</c:v>
                </c:pt>
                <c:pt idx="13">
                  <c:v>1.946142857142857</c:v>
                </c:pt>
                <c:pt idx="14">
                  <c:v>1.9411896551724139</c:v>
                </c:pt>
                <c:pt idx="15">
                  <c:v>1.9709230769230759</c:v>
                </c:pt>
                <c:pt idx="16">
                  <c:v>1.9708636363636363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FF-4CE6-B31F-03B06B2A1F4B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0">
                  <c:v>1.873</c:v>
                </c:pt>
                <c:pt idx="1">
                  <c:v>1.8779999999999999</c:v>
                </c:pt>
                <c:pt idx="2">
                  <c:v>1.929</c:v>
                </c:pt>
                <c:pt idx="3">
                  <c:v>1.954</c:v>
                </c:pt>
                <c:pt idx="4">
                  <c:v>1.9630000000000001</c:v>
                </c:pt>
                <c:pt idx="5">
                  <c:v>1.982</c:v>
                </c:pt>
                <c:pt idx="6">
                  <c:v>1.9319999999999999</c:v>
                </c:pt>
                <c:pt idx="7">
                  <c:v>1.8520000000000001</c:v>
                </c:pt>
                <c:pt idx="8">
                  <c:v>1.921</c:v>
                </c:pt>
                <c:pt idx="9">
                  <c:v>1.9119999999999999</c:v>
                </c:pt>
                <c:pt idx="10">
                  <c:v>1.9390000000000001</c:v>
                </c:pt>
                <c:pt idx="11">
                  <c:v>2.0129999999999999</c:v>
                </c:pt>
                <c:pt idx="12">
                  <c:v>2.016</c:v>
                </c:pt>
                <c:pt idx="13">
                  <c:v>1.9350000000000001</c:v>
                </c:pt>
                <c:pt idx="14">
                  <c:v>1.8580000000000001</c:v>
                </c:pt>
                <c:pt idx="15">
                  <c:v>1.885</c:v>
                </c:pt>
                <c:pt idx="16">
                  <c:v>1.929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FF-4CE6-B31F-03B06B2A1F4B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1.9470000000000001</c:v>
                </c:pt>
                <c:pt idx="1">
                  <c:v>1.9419999999999999</c:v>
                </c:pt>
                <c:pt idx="2">
                  <c:v>1.984</c:v>
                </c:pt>
                <c:pt idx="3">
                  <c:v>1.9450000000000001</c:v>
                </c:pt>
                <c:pt idx="4">
                  <c:v>1.9039999999999999</c:v>
                </c:pt>
                <c:pt idx="5">
                  <c:v>1.907</c:v>
                </c:pt>
                <c:pt idx="6">
                  <c:v>1.9139999999999999</c:v>
                </c:pt>
                <c:pt idx="7">
                  <c:v>1.9530000000000001</c:v>
                </c:pt>
                <c:pt idx="8">
                  <c:v>1.9410000000000001</c:v>
                </c:pt>
                <c:pt idx="9">
                  <c:v>1.9530000000000001</c:v>
                </c:pt>
                <c:pt idx="10">
                  <c:v>1.99</c:v>
                </c:pt>
                <c:pt idx="11">
                  <c:v>1.978</c:v>
                </c:pt>
                <c:pt idx="12">
                  <c:v>1.9450000000000001</c:v>
                </c:pt>
                <c:pt idx="13">
                  <c:v>2.012</c:v>
                </c:pt>
                <c:pt idx="14">
                  <c:v>2.0139999999999998</c:v>
                </c:pt>
                <c:pt idx="15">
                  <c:v>1.9510000000000001</c:v>
                </c:pt>
                <c:pt idx="16">
                  <c:v>1.962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FF-4CE6-B31F-03B06B2A1F4B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2.0099999999999998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2.04</c:v>
                </c:pt>
                <c:pt idx="7">
                  <c:v>2.0299999999999998</c:v>
                </c:pt>
                <c:pt idx="8">
                  <c:v>2.0299999999999998</c:v>
                </c:pt>
                <c:pt idx="9">
                  <c:v>2.02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1.98</c:v>
                </c:pt>
                <c:pt idx="14">
                  <c:v>1.97</c:v>
                </c:pt>
                <c:pt idx="15">
                  <c:v>2.02</c:v>
                </c:pt>
                <c:pt idx="16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DFF-4CE6-B31F-03B06B2A1F4B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1.8759090909090914</c:v>
                </c:pt>
                <c:pt idx="2">
                  <c:v>1.9954000000000001</c:v>
                </c:pt>
                <c:pt idx="3">
                  <c:v>1.9282666666666668</c:v>
                </c:pt>
                <c:pt idx="4">
                  <c:v>1.9336666666666666</c:v>
                </c:pt>
                <c:pt idx="5">
                  <c:v>1.9735</c:v>
                </c:pt>
                <c:pt idx="6">
                  <c:v>1.929</c:v>
                </c:pt>
                <c:pt idx="7">
                  <c:v>1.9473846153846155</c:v>
                </c:pt>
                <c:pt idx="8">
                  <c:v>1.9174615384615383</c:v>
                </c:pt>
                <c:pt idx="9">
                  <c:v>1.9360666666666666</c:v>
                </c:pt>
                <c:pt idx="10">
                  <c:v>2.0099166666666668</c:v>
                </c:pt>
                <c:pt idx="11">
                  <c:v>1.8935714285714285</c:v>
                </c:pt>
                <c:pt idx="12">
                  <c:v>1.9949333333333332</c:v>
                </c:pt>
                <c:pt idx="13">
                  <c:v>1.9308000000000001</c:v>
                </c:pt>
                <c:pt idx="14">
                  <c:v>1.8955333333333333</c:v>
                </c:pt>
                <c:pt idx="15">
                  <c:v>1.87</c:v>
                </c:pt>
                <c:pt idx="16">
                  <c:v>1.9300666666666664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DFF-4CE6-B31F-03B06B2A1F4B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1.98</c:v>
                </c:pt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1.98</c:v>
                </c:pt>
                <c:pt idx="6">
                  <c:v>1.98</c:v>
                </c:pt>
                <c:pt idx="7">
                  <c:v>1.98</c:v>
                </c:pt>
                <c:pt idx="8">
                  <c:v>1.98</c:v>
                </c:pt>
                <c:pt idx="9">
                  <c:v>1.98</c:v>
                </c:pt>
                <c:pt idx="10">
                  <c:v>1.98</c:v>
                </c:pt>
                <c:pt idx="11">
                  <c:v>1.98</c:v>
                </c:pt>
                <c:pt idx="12">
                  <c:v>1.98</c:v>
                </c:pt>
                <c:pt idx="13">
                  <c:v>1.98</c:v>
                </c:pt>
                <c:pt idx="14">
                  <c:v>1.98</c:v>
                </c:pt>
                <c:pt idx="15">
                  <c:v>1.98</c:v>
                </c:pt>
                <c:pt idx="16">
                  <c:v>1.98</c:v>
                </c:pt>
                <c:pt idx="17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FF-4CE6-B31F-03B06B2A1F4B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1.9195349976247806</c:v>
                </c:pt>
                <c:pt idx="1">
                  <c:v>1.9155831477111083</c:v>
                </c:pt>
                <c:pt idx="2">
                  <c:v>1.9599082539682537</c:v>
                </c:pt>
                <c:pt idx="3">
                  <c:v>1.9498586803394686</c:v>
                </c:pt>
                <c:pt idx="4">
                  <c:v>1.9592503427686865</c:v>
                </c:pt>
                <c:pt idx="5">
                  <c:v>1.9621525036064962</c:v>
                </c:pt>
                <c:pt idx="6">
                  <c:v>1.9580581566864321</c:v>
                </c:pt>
                <c:pt idx="7">
                  <c:v>1.9516991823538035</c:v>
                </c:pt>
                <c:pt idx="8">
                  <c:v>1.9480742030542053</c:v>
                </c:pt>
                <c:pt idx="9">
                  <c:v>1.9531179135766912</c:v>
                </c:pt>
                <c:pt idx="10">
                  <c:v>1.9674666649022883</c:v>
                </c:pt>
                <c:pt idx="11">
                  <c:v>1.9626504177109438</c:v>
                </c:pt>
                <c:pt idx="12">
                  <c:v>1.9768928611728473</c:v>
                </c:pt>
                <c:pt idx="13">
                  <c:v>1.9628373091820461</c:v>
                </c:pt>
                <c:pt idx="14">
                  <c:v>1.9403413719343536</c:v>
                </c:pt>
                <c:pt idx="15">
                  <c:v>1.9481194565944566</c:v>
                </c:pt>
                <c:pt idx="16">
                  <c:v>1.9761586244686242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DFF-4CE6-B31F-03B06B2A1F4B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9.8999999999999977E-2</c:v>
                </c:pt>
                <c:pt idx="1">
                  <c:v>9.9815789473684191E-2</c:v>
                </c:pt>
                <c:pt idx="2">
                  <c:v>0.10599999999999987</c:v>
                </c:pt>
                <c:pt idx="3">
                  <c:v>7.8987341772151387E-2</c:v>
                </c:pt>
                <c:pt idx="4">
                  <c:v>0.125</c:v>
                </c:pt>
                <c:pt idx="5">
                  <c:v>0.15330769230769259</c:v>
                </c:pt>
                <c:pt idx="6">
                  <c:v>0.12600000000000011</c:v>
                </c:pt>
                <c:pt idx="7">
                  <c:v>0.17799999999999971</c:v>
                </c:pt>
                <c:pt idx="8">
                  <c:v>0.15868750000000009</c:v>
                </c:pt>
                <c:pt idx="9">
                  <c:v>0.15799999999999992</c:v>
                </c:pt>
                <c:pt idx="10">
                  <c:v>0.15912658227848175</c:v>
                </c:pt>
                <c:pt idx="11">
                  <c:v>0.15700000000000003</c:v>
                </c:pt>
                <c:pt idx="12">
                  <c:v>9.2999999999999972E-2</c:v>
                </c:pt>
                <c:pt idx="13">
                  <c:v>9.3999999999999861E-2</c:v>
                </c:pt>
                <c:pt idx="14">
                  <c:v>0.15599999999999969</c:v>
                </c:pt>
                <c:pt idx="15">
                  <c:v>0.14999999999999991</c:v>
                </c:pt>
                <c:pt idx="16">
                  <c:v>8.8837837837838274E-2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DFF-4CE6-B31F-03B06B2A1F4B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1.78</c:v>
                </c:pt>
                <c:pt idx="1">
                  <c:v>1.78</c:v>
                </c:pt>
                <c:pt idx="2">
                  <c:v>1.78</c:v>
                </c:pt>
                <c:pt idx="3">
                  <c:v>1.78</c:v>
                </c:pt>
                <c:pt idx="4">
                  <c:v>1.78</c:v>
                </c:pt>
                <c:pt idx="5">
                  <c:v>1.78</c:v>
                </c:pt>
                <c:pt idx="6">
                  <c:v>1.78</c:v>
                </c:pt>
                <c:pt idx="7">
                  <c:v>1.78</c:v>
                </c:pt>
                <c:pt idx="8">
                  <c:v>1.78</c:v>
                </c:pt>
                <c:pt idx="9">
                  <c:v>1.78</c:v>
                </c:pt>
                <c:pt idx="10">
                  <c:v>1.78</c:v>
                </c:pt>
                <c:pt idx="11">
                  <c:v>1.78</c:v>
                </c:pt>
                <c:pt idx="12">
                  <c:v>1.78</c:v>
                </c:pt>
                <c:pt idx="13">
                  <c:v>1.78</c:v>
                </c:pt>
                <c:pt idx="14">
                  <c:v>1.78</c:v>
                </c:pt>
                <c:pt idx="15">
                  <c:v>1.78</c:v>
                </c:pt>
                <c:pt idx="16">
                  <c:v>1.78</c:v>
                </c:pt>
                <c:pt idx="17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DFF-4CE6-B31F-03B06B2A1F4B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2.1800000000000002</c:v>
                </c:pt>
                <c:pt idx="1">
                  <c:v>2.1800000000000002</c:v>
                </c:pt>
                <c:pt idx="2">
                  <c:v>2.1800000000000002</c:v>
                </c:pt>
                <c:pt idx="3">
                  <c:v>2.1800000000000002</c:v>
                </c:pt>
                <c:pt idx="4">
                  <c:v>2.1800000000000002</c:v>
                </c:pt>
                <c:pt idx="5">
                  <c:v>2.1800000000000002</c:v>
                </c:pt>
                <c:pt idx="6">
                  <c:v>2.1800000000000002</c:v>
                </c:pt>
                <c:pt idx="7">
                  <c:v>2.1800000000000002</c:v>
                </c:pt>
                <c:pt idx="8">
                  <c:v>2.1800000000000002</c:v>
                </c:pt>
                <c:pt idx="9">
                  <c:v>2.1800000000000002</c:v>
                </c:pt>
                <c:pt idx="10">
                  <c:v>2.1800000000000002</c:v>
                </c:pt>
                <c:pt idx="11">
                  <c:v>2.1800000000000002</c:v>
                </c:pt>
                <c:pt idx="12">
                  <c:v>2.1800000000000002</c:v>
                </c:pt>
                <c:pt idx="13">
                  <c:v>2.1800000000000002</c:v>
                </c:pt>
                <c:pt idx="14">
                  <c:v>2.1800000000000002</c:v>
                </c:pt>
                <c:pt idx="15">
                  <c:v>2.1800000000000002</c:v>
                </c:pt>
                <c:pt idx="16">
                  <c:v>2.1800000000000002</c:v>
                </c:pt>
                <c:pt idx="17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FF-4CE6-B31F-03B06B2A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281792"/>
        <c:scaling>
          <c:orientation val="minMax"/>
          <c:max val="2.38"/>
          <c:min val="1.5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0">
                  <c:v>6.3973684210526356</c:v>
                </c:pt>
                <c:pt idx="1">
                  <c:v>6.3906250000000036</c:v>
                </c:pt>
                <c:pt idx="2">
                  <c:v>6.3952380952380983</c:v>
                </c:pt>
                <c:pt idx="3">
                  <c:v>6.4210526315789505</c:v>
                </c:pt>
                <c:pt idx="4">
                  <c:v>6.3973684210526356</c:v>
                </c:pt>
                <c:pt idx="5">
                  <c:v>6.4105263157894772</c:v>
                </c:pt>
                <c:pt idx="6">
                  <c:v>6.400000000000003</c:v>
                </c:pt>
                <c:pt idx="7">
                  <c:v>6.4026315789473713</c:v>
                </c:pt>
                <c:pt idx="8">
                  <c:v>6.3947368421052673</c:v>
                </c:pt>
                <c:pt idx="9">
                  <c:v>6.3947368421052673</c:v>
                </c:pt>
                <c:pt idx="10">
                  <c:v>6.4184210526315821</c:v>
                </c:pt>
                <c:pt idx="11">
                  <c:v>6.4210526315789496</c:v>
                </c:pt>
                <c:pt idx="12">
                  <c:v>6.4105263157894772</c:v>
                </c:pt>
                <c:pt idx="13">
                  <c:v>6.4210526315789505</c:v>
                </c:pt>
                <c:pt idx="14">
                  <c:v>6.421861471861475</c:v>
                </c:pt>
                <c:pt idx="15">
                  <c:v>6.4083011583011613</c:v>
                </c:pt>
                <c:pt idx="16">
                  <c:v>6.4222007722007755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B-480C-A208-7CBB88C2E1FA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0">
                  <c:v>6.5022891566265066</c:v>
                </c:pt>
                <c:pt idx="1">
                  <c:v>6.5111999999999988</c:v>
                </c:pt>
                <c:pt idx="2">
                  <c:v>6.4587654320987662</c:v>
                </c:pt>
                <c:pt idx="3">
                  <c:v>6.4267499999999984</c:v>
                </c:pt>
                <c:pt idx="4">
                  <c:v>6.4418888888888928</c:v>
                </c:pt>
                <c:pt idx="5">
                  <c:v>6.4212765957446827</c:v>
                </c:pt>
                <c:pt idx="6">
                  <c:v>6.4174468085106406</c:v>
                </c:pt>
                <c:pt idx="7">
                  <c:v>6.4508333333333372</c:v>
                </c:pt>
                <c:pt idx="8">
                  <c:v>6.4477011494252876</c:v>
                </c:pt>
                <c:pt idx="9">
                  <c:v>6.4296470588235302</c:v>
                </c:pt>
                <c:pt idx="10">
                  <c:v>6.4176249999999984</c:v>
                </c:pt>
                <c:pt idx="11">
                  <c:v>6.44166666666667</c:v>
                </c:pt>
                <c:pt idx="12">
                  <c:v>6.4460227272727302</c:v>
                </c:pt>
                <c:pt idx="13">
                  <c:v>6.4236000000000013</c:v>
                </c:pt>
                <c:pt idx="14">
                  <c:v>6.4170731707317081</c:v>
                </c:pt>
                <c:pt idx="15">
                  <c:v>6.4318181818181817</c:v>
                </c:pt>
                <c:pt idx="16">
                  <c:v>6.4531645569620251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B-480C-A208-7CBB88C2E1FA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UA!$D$3:$D$20</c:f>
              <c:numCache>
                <c:formatCode>0.00\ </c:formatCode>
                <c:ptCount val="18"/>
                <c:pt idx="0">
                  <c:v>6.4090909090909101</c:v>
                </c:pt>
                <c:pt idx="1">
                  <c:v>6.4090909090909118</c:v>
                </c:pt>
                <c:pt idx="2">
                  <c:v>6.3909090909090933</c:v>
                </c:pt>
                <c:pt idx="3">
                  <c:v>6.389473684210528</c:v>
                </c:pt>
                <c:pt idx="4">
                  <c:v>6.3363636363636369</c:v>
                </c:pt>
                <c:pt idx="5">
                  <c:v>6.4470588235294128</c:v>
                </c:pt>
                <c:pt idx="6">
                  <c:v>6.4888888888888898</c:v>
                </c:pt>
                <c:pt idx="7">
                  <c:v>6.4894736842105267</c:v>
                </c:pt>
                <c:pt idx="8">
                  <c:v>6.4666666666666668</c:v>
                </c:pt>
                <c:pt idx="9">
                  <c:v>6.4266666666666676</c:v>
                </c:pt>
                <c:pt idx="10">
                  <c:v>6.4086956521739156</c:v>
                </c:pt>
                <c:pt idx="11">
                  <c:v>6.4090909090909118</c:v>
                </c:pt>
                <c:pt idx="12">
                  <c:v>6.4086956521739156</c:v>
                </c:pt>
                <c:pt idx="13">
                  <c:v>6.4090909090909118</c:v>
                </c:pt>
                <c:pt idx="14">
                  <c:v>6.3857142857142879</c:v>
                </c:pt>
                <c:pt idx="15">
                  <c:v>6.44</c:v>
                </c:pt>
                <c:pt idx="16">
                  <c:v>6.5149999999999988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B-480C-A208-7CBB88C2E1FA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6.4249999999999998</c:v>
                </c:pt>
                <c:pt idx="1">
                  <c:v>6.4379999999999997</c:v>
                </c:pt>
                <c:pt idx="2">
                  <c:v>6.4189999999999996</c:v>
                </c:pt>
                <c:pt idx="3">
                  <c:v>6.4279999999999999</c:v>
                </c:pt>
                <c:pt idx="4">
                  <c:v>6.4459999999999997</c:v>
                </c:pt>
                <c:pt idx="5">
                  <c:v>6.4969999999999999</c:v>
                </c:pt>
                <c:pt idx="6">
                  <c:v>6.4930000000000003</c:v>
                </c:pt>
                <c:pt idx="7">
                  <c:v>6.4889999999999999</c:v>
                </c:pt>
                <c:pt idx="8">
                  <c:v>6.4930000000000003</c:v>
                </c:pt>
                <c:pt idx="9">
                  <c:v>6.4879999999999995</c:v>
                </c:pt>
                <c:pt idx="10">
                  <c:v>6.4729999999999999</c:v>
                </c:pt>
                <c:pt idx="11">
                  <c:v>6.4349999999999996</c:v>
                </c:pt>
                <c:pt idx="12">
                  <c:v>6.492</c:v>
                </c:pt>
                <c:pt idx="13">
                  <c:v>6.4870000000000001</c:v>
                </c:pt>
                <c:pt idx="14">
                  <c:v>6.4850000000000003</c:v>
                </c:pt>
                <c:pt idx="15">
                  <c:v>6.4980000000000002</c:v>
                </c:pt>
                <c:pt idx="16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B-480C-A208-7CBB88C2E1FA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0">
                  <c:v>6.5</c:v>
                </c:pt>
                <c:pt idx="1">
                  <c:v>6.4799999999999995</c:v>
                </c:pt>
                <c:pt idx="2">
                  <c:v>6.4761904761904763</c:v>
                </c:pt>
                <c:pt idx="3">
                  <c:v>6.4944444444444445</c:v>
                </c:pt>
                <c:pt idx="4">
                  <c:v>6.4950000000000001</c:v>
                </c:pt>
                <c:pt idx="5">
                  <c:v>6.4842105263157892</c:v>
                </c:pt>
                <c:pt idx="6">
                  <c:v>6.5055555555555555</c:v>
                </c:pt>
                <c:pt idx="7">
                  <c:v>6.4772727272727284</c:v>
                </c:pt>
                <c:pt idx="8">
                  <c:v>6.4650000000000007</c:v>
                </c:pt>
                <c:pt idx="9">
                  <c:v>6.4263157894736871</c:v>
                </c:pt>
                <c:pt idx="10">
                  <c:v>6.4571428571428573</c:v>
                </c:pt>
                <c:pt idx="11">
                  <c:v>6.5449999999999973</c:v>
                </c:pt>
                <c:pt idx="12">
                  <c:v>6.5318181818181804</c:v>
                </c:pt>
                <c:pt idx="13">
                  <c:v>6.544999999999999</c:v>
                </c:pt>
                <c:pt idx="14">
                  <c:v>6.5</c:v>
                </c:pt>
                <c:pt idx="15">
                  <c:v>6.4300000000000015</c:v>
                </c:pt>
                <c:pt idx="16">
                  <c:v>6.4100000000000019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B-480C-A208-7CBB88C2E1FA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6.43</c:v>
                </c:pt>
                <c:pt idx="1">
                  <c:v>6.4111111111111132</c:v>
                </c:pt>
                <c:pt idx="2">
                  <c:v>6.4952380952380953</c:v>
                </c:pt>
                <c:pt idx="3">
                  <c:v>6.4523809523809543</c:v>
                </c:pt>
                <c:pt idx="4">
                  <c:v>6.5071428571428571</c:v>
                </c:pt>
                <c:pt idx="5">
                  <c:v>6.5416666666666661</c:v>
                </c:pt>
                <c:pt idx="6">
                  <c:v>6.4938888888888888</c:v>
                </c:pt>
                <c:pt idx="7">
                  <c:v>6.4777777777777787</c:v>
                </c:pt>
                <c:pt idx="8">
                  <c:v>6.4556818181818194</c:v>
                </c:pt>
                <c:pt idx="9">
                  <c:v>6.4461805555555571</c:v>
                </c:pt>
                <c:pt idx="10">
                  <c:v>6.4684782608695652</c:v>
                </c:pt>
                <c:pt idx="11">
                  <c:v>6.469298245614036</c:v>
                </c:pt>
                <c:pt idx="12">
                  <c:v>6.4471428571428593</c:v>
                </c:pt>
                <c:pt idx="13">
                  <c:v>6.4565476190476199</c:v>
                </c:pt>
                <c:pt idx="14">
                  <c:v>6.3390804597701162</c:v>
                </c:pt>
                <c:pt idx="15">
                  <c:v>6.3151785714285724</c:v>
                </c:pt>
                <c:pt idx="16">
                  <c:v>6.4111111111111132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4B-480C-A208-7CBB88C2E1FA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0">
                  <c:v>6.3879999999999999</c:v>
                </c:pt>
                <c:pt idx="1">
                  <c:v>6.383</c:v>
                </c:pt>
                <c:pt idx="2">
                  <c:v>6.3380000000000001</c:v>
                </c:pt>
                <c:pt idx="3">
                  <c:v>6.34</c:v>
                </c:pt>
                <c:pt idx="4">
                  <c:v>6.4329999999999998</c:v>
                </c:pt>
                <c:pt idx="5">
                  <c:v>6.4160000000000004</c:v>
                </c:pt>
                <c:pt idx="6">
                  <c:v>6.4089999999999998</c:v>
                </c:pt>
                <c:pt idx="7">
                  <c:v>6.3579999999999997</c:v>
                </c:pt>
                <c:pt idx="8">
                  <c:v>6.3920000000000003</c:v>
                </c:pt>
                <c:pt idx="9">
                  <c:v>6.3879999999999999</c:v>
                </c:pt>
                <c:pt idx="10">
                  <c:v>6.3940000000000001</c:v>
                </c:pt>
                <c:pt idx="11">
                  <c:v>6.3819999999999997</c:v>
                </c:pt>
                <c:pt idx="12">
                  <c:v>6.37</c:v>
                </c:pt>
                <c:pt idx="13">
                  <c:v>6.3520000000000003</c:v>
                </c:pt>
                <c:pt idx="14">
                  <c:v>6.35</c:v>
                </c:pt>
                <c:pt idx="15">
                  <c:v>6.3490000000000002</c:v>
                </c:pt>
                <c:pt idx="16">
                  <c:v>6.367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4B-480C-A208-7CBB88C2E1FA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0">
                  <c:v>6.41</c:v>
                </c:pt>
                <c:pt idx="1">
                  <c:v>6.42</c:v>
                </c:pt>
                <c:pt idx="2">
                  <c:v>6.46</c:v>
                </c:pt>
                <c:pt idx="3">
                  <c:v>6.42</c:v>
                </c:pt>
                <c:pt idx="4">
                  <c:v>6.44</c:v>
                </c:pt>
                <c:pt idx="5">
                  <c:v>6.45</c:v>
                </c:pt>
                <c:pt idx="6">
                  <c:v>6.43</c:v>
                </c:pt>
                <c:pt idx="7">
                  <c:v>6.37</c:v>
                </c:pt>
                <c:pt idx="8">
                  <c:v>6.39</c:v>
                </c:pt>
                <c:pt idx="9">
                  <c:v>6.4</c:v>
                </c:pt>
                <c:pt idx="10">
                  <c:v>6.37</c:v>
                </c:pt>
                <c:pt idx="11">
                  <c:v>6.37</c:v>
                </c:pt>
                <c:pt idx="12">
                  <c:v>6.4</c:v>
                </c:pt>
                <c:pt idx="13">
                  <c:v>6.38</c:v>
                </c:pt>
                <c:pt idx="14">
                  <c:v>6.37</c:v>
                </c:pt>
                <c:pt idx="15">
                  <c:v>6.4</c:v>
                </c:pt>
                <c:pt idx="16">
                  <c:v>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B-480C-A208-7CBB88C2E1FA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6.34</c:v>
                </c:pt>
                <c:pt idx="1">
                  <c:v>6.35</c:v>
                </c:pt>
                <c:pt idx="2">
                  <c:v>6.41</c:v>
                </c:pt>
                <c:pt idx="3">
                  <c:v>6.5</c:v>
                </c:pt>
                <c:pt idx="4">
                  <c:v>6.5</c:v>
                </c:pt>
                <c:pt idx="5">
                  <c:v>6.51</c:v>
                </c:pt>
                <c:pt idx="6">
                  <c:v>6.48</c:v>
                </c:pt>
                <c:pt idx="7">
                  <c:v>6.44</c:v>
                </c:pt>
                <c:pt idx="8">
                  <c:v>6.48</c:v>
                </c:pt>
                <c:pt idx="9">
                  <c:v>6.46</c:v>
                </c:pt>
                <c:pt idx="10">
                  <c:v>6.44</c:v>
                </c:pt>
                <c:pt idx="11">
                  <c:v>6.43</c:v>
                </c:pt>
                <c:pt idx="12">
                  <c:v>6.57</c:v>
                </c:pt>
                <c:pt idx="13">
                  <c:v>6.58</c:v>
                </c:pt>
                <c:pt idx="14">
                  <c:v>6.55</c:v>
                </c:pt>
                <c:pt idx="15">
                  <c:v>6.5</c:v>
                </c:pt>
                <c:pt idx="1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B-480C-A208-7CBB88C2E1FA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6.4250000000000007</c:v>
                </c:pt>
                <c:pt idx="2">
                  <c:v>6.48</c:v>
                </c:pt>
                <c:pt idx="3">
                  <c:v>6.4266666666666667</c:v>
                </c:pt>
                <c:pt idx="4">
                  <c:v>6.446666666666669</c:v>
                </c:pt>
                <c:pt idx="5">
                  <c:v>6.4785714285714295</c:v>
                </c:pt>
                <c:pt idx="6">
                  <c:v>6.4923076923076914</c:v>
                </c:pt>
                <c:pt idx="7">
                  <c:v>6.4923076923076923</c:v>
                </c:pt>
                <c:pt idx="8">
                  <c:v>6.4615384615384617</c:v>
                </c:pt>
                <c:pt idx="9">
                  <c:v>6.4866666666666664</c:v>
                </c:pt>
                <c:pt idx="10">
                  <c:v>6.4833333333333343</c:v>
                </c:pt>
                <c:pt idx="11">
                  <c:v>6.492857142857142</c:v>
                </c:pt>
                <c:pt idx="12">
                  <c:v>6.5133333333333328</c:v>
                </c:pt>
                <c:pt idx="13">
                  <c:v>6.5</c:v>
                </c:pt>
                <c:pt idx="14">
                  <c:v>6.5066666666666659</c:v>
                </c:pt>
                <c:pt idx="15">
                  <c:v>6.4933333333333341</c:v>
                </c:pt>
                <c:pt idx="16">
                  <c:v>6.5133333333333328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B-480C-A208-7CBB88C2E1FA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B-480C-A208-7CBB88C2E1FA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6.4224164985300058</c:v>
                </c:pt>
                <c:pt idx="1">
                  <c:v>6.4218027020202033</c:v>
                </c:pt>
                <c:pt idx="2">
                  <c:v>6.4323341189674537</c:v>
                </c:pt>
                <c:pt idx="3">
                  <c:v>6.4298768379281537</c:v>
                </c:pt>
                <c:pt idx="4">
                  <c:v>6.4443430470114693</c:v>
                </c:pt>
                <c:pt idx="5">
                  <c:v>6.4656310356617466</c:v>
                </c:pt>
                <c:pt idx="6">
                  <c:v>6.461008783415167</c:v>
                </c:pt>
                <c:pt idx="7">
                  <c:v>6.4447296793849436</c:v>
                </c:pt>
                <c:pt idx="8">
                  <c:v>6.444632493791751</c:v>
                </c:pt>
                <c:pt idx="9">
                  <c:v>6.4346213579291369</c:v>
                </c:pt>
                <c:pt idx="10">
                  <c:v>6.4330696156151248</c:v>
                </c:pt>
                <c:pt idx="11">
                  <c:v>6.4395965595807692</c:v>
                </c:pt>
                <c:pt idx="12">
                  <c:v>6.4589539067530497</c:v>
                </c:pt>
                <c:pt idx="13">
                  <c:v>6.4554291159717483</c:v>
                </c:pt>
                <c:pt idx="14">
                  <c:v>6.4325396054744246</c:v>
                </c:pt>
                <c:pt idx="15">
                  <c:v>6.4265631244881245</c:v>
                </c:pt>
                <c:pt idx="16">
                  <c:v>6.4411809773607249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94B-480C-A208-7CBB88C2E1FA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0.16228915662650678</c:v>
                </c:pt>
                <c:pt idx="1">
                  <c:v>0.16119999999999912</c:v>
                </c:pt>
                <c:pt idx="2">
                  <c:v>0.15723809523809518</c:v>
                </c:pt>
                <c:pt idx="3">
                  <c:v>0.16000000000000014</c:v>
                </c:pt>
                <c:pt idx="4">
                  <c:v>0.17077922077922025</c:v>
                </c:pt>
                <c:pt idx="5">
                  <c:v>0.13114035087718889</c:v>
                </c:pt>
                <c:pt idx="6">
                  <c:v>0.10555555555555252</c:v>
                </c:pt>
                <c:pt idx="7">
                  <c:v>0.13430769230769268</c:v>
                </c:pt>
                <c:pt idx="8">
                  <c:v>0.10300000000000065</c:v>
                </c:pt>
                <c:pt idx="9">
                  <c:v>9.9999999999999645E-2</c:v>
                </c:pt>
                <c:pt idx="10">
                  <c:v>0.11333333333333417</c:v>
                </c:pt>
                <c:pt idx="11">
                  <c:v>0.17499999999999716</c:v>
                </c:pt>
                <c:pt idx="12">
                  <c:v>0.20000000000000018</c:v>
                </c:pt>
                <c:pt idx="13">
                  <c:v>0.22799999999999976</c:v>
                </c:pt>
                <c:pt idx="14">
                  <c:v>0.21091954022988357</c:v>
                </c:pt>
                <c:pt idx="15">
                  <c:v>0.18482142857142758</c:v>
                </c:pt>
                <c:pt idx="16">
                  <c:v>0.18499999999999872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94B-480C-A208-7CBB88C2E1FA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4B-480C-A208-7CBB88C2E1FA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94B-480C-A208-7CBB88C2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554816"/>
        <c:scaling>
          <c:orientation val="minMax"/>
          <c:max val="7"/>
          <c:min val="5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0">
                  <c:v>33.489473684210523</c:v>
                </c:pt>
                <c:pt idx="1">
                  <c:v>33.550000000000004</c:v>
                </c:pt>
                <c:pt idx="2">
                  <c:v>33.490476190476187</c:v>
                </c:pt>
                <c:pt idx="3">
                  <c:v>33.497368421052634</c:v>
                </c:pt>
                <c:pt idx="4">
                  <c:v>33.663157894736834</c:v>
                </c:pt>
                <c:pt idx="5">
                  <c:v>33.713157894736845</c:v>
                </c:pt>
                <c:pt idx="6">
                  <c:v>33.696525096525107</c:v>
                </c:pt>
                <c:pt idx="7">
                  <c:v>33.68684210526316</c:v>
                </c:pt>
                <c:pt idx="8">
                  <c:v>33.647368421052626</c:v>
                </c:pt>
                <c:pt idx="9">
                  <c:v>33.68421052631578</c:v>
                </c:pt>
                <c:pt idx="10">
                  <c:v>33.755263157894731</c:v>
                </c:pt>
                <c:pt idx="11">
                  <c:v>33.599999999999994</c:v>
                </c:pt>
                <c:pt idx="12">
                  <c:v>33.376315789473672</c:v>
                </c:pt>
                <c:pt idx="13">
                  <c:v>33.760526315789477</c:v>
                </c:pt>
                <c:pt idx="14">
                  <c:v>33.73333333333332</c:v>
                </c:pt>
                <c:pt idx="15">
                  <c:v>33.584266409266419</c:v>
                </c:pt>
                <c:pt idx="16">
                  <c:v>33.676640926640928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C-49AA-84C0-A4A9D60FE349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0">
                  <c:v>33.511445783132515</c:v>
                </c:pt>
                <c:pt idx="1">
                  <c:v>33.82173333333332</c:v>
                </c:pt>
                <c:pt idx="2">
                  <c:v>33.518148148148143</c:v>
                </c:pt>
                <c:pt idx="3">
                  <c:v>33.419750000000008</c:v>
                </c:pt>
                <c:pt idx="4">
                  <c:v>33.532941176470594</c:v>
                </c:pt>
                <c:pt idx="5">
                  <c:v>33.393617021276604</c:v>
                </c:pt>
                <c:pt idx="6">
                  <c:v>33.147916666666681</c:v>
                </c:pt>
                <c:pt idx="7">
                  <c:v>33.550121951219509</c:v>
                </c:pt>
                <c:pt idx="8">
                  <c:v>33.562988505747107</c:v>
                </c:pt>
                <c:pt idx="9">
                  <c:v>33.532705882352936</c:v>
                </c:pt>
                <c:pt idx="10">
                  <c:v>33.281481481481478</c:v>
                </c:pt>
                <c:pt idx="11">
                  <c:v>32.959523809523816</c:v>
                </c:pt>
                <c:pt idx="12">
                  <c:v>33.176206896551747</c:v>
                </c:pt>
                <c:pt idx="13">
                  <c:v>33.507600000000011</c:v>
                </c:pt>
                <c:pt idx="14">
                  <c:v>33.660121951219516</c:v>
                </c:pt>
                <c:pt idx="15">
                  <c:v>33.777386363636367</c:v>
                </c:pt>
                <c:pt idx="16">
                  <c:v>33.75474358974359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C-49AA-84C0-A4A9D60FE349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0">
                  <c:v>32.773684210526319</c:v>
                </c:pt>
                <c:pt idx="1">
                  <c:v>32.557894736842101</c:v>
                </c:pt>
                <c:pt idx="2">
                  <c:v>32.89473684210526</c:v>
                </c:pt>
                <c:pt idx="3">
                  <c:v>32.75</c:v>
                </c:pt>
                <c:pt idx="4">
                  <c:v>33.523809523809518</c:v>
                </c:pt>
                <c:pt idx="5">
                  <c:v>33.275000000000006</c:v>
                </c:pt>
                <c:pt idx="6">
                  <c:v>33.578571428571429</c:v>
                </c:pt>
                <c:pt idx="7">
                  <c:v>33.700000000000003</c:v>
                </c:pt>
                <c:pt idx="8">
                  <c:v>33.221052631578942</c:v>
                </c:pt>
                <c:pt idx="9">
                  <c:v>33.24444444444444</c:v>
                </c:pt>
                <c:pt idx="10">
                  <c:v>33.666666666666664</c:v>
                </c:pt>
                <c:pt idx="11">
                  <c:v>33.524999999999999</c:v>
                </c:pt>
                <c:pt idx="12">
                  <c:v>33.504999999999988</c:v>
                </c:pt>
                <c:pt idx="13">
                  <c:v>33.520000000000003</c:v>
                </c:pt>
                <c:pt idx="14">
                  <c:v>33.225000000000001</c:v>
                </c:pt>
                <c:pt idx="15">
                  <c:v>33.066666666666663</c:v>
                </c:pt>
                <c:pt idx="16">
                  <c:v>32.590909090909093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C-49AA-84C0-A4A9D60FE349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33.137999999999998</c:v>
                </c:pt>
                <c:pt idx="1">
                  <c:v>33.098999999999997</c:v>
                </c:pt>
                <c:pt idx="2">
                  <c:v>33.283999999999999</c:v>
                </c:pt>
                <c:pt idx="3">
                  <c:v>33.347999999999999</c:v>
                </c:pt>
                <c:pt idx="4">
                  <c:v>33.685000000000002</c:v>
                </c:pt>
                <c:pt idx="5">
                  <c:v>33.808999999999997</c:v>
                </c:pt>
                <c:pt idx="6">
                  <c:v>33.749000000000002</c:v>
                </c:pt>
                <c:pt idx="7">
                  <c:v>33.597999999999999</c:v>
                </c:pt>
                <c:pt idx="8">
                  <c:v>33.530999999999999</c:v>
                </c:pt>
                <c:pt idx="9">
                  <c:v>33.529000000000003</c:v>
                </c:pt>
                <c:pt idx="10">
                  <c:v>33.661000000000001</c:v>
                </c:pt>
                <c:pt idx="11">
                  <c:v>33.424999999999997</c:v>
                </c:pt>
                <c:pt idx="12">
                  <c:v>33.533999999999999</c:v>
                </c:pt>
                <c:pt idx="13">
                  <c:v>33.630000000000003</c:v>
                </c:pt>
                <c:pt idx="14">
                  <c:v>33.860999999999997</c:v>
                </c:pt>
                <c:pt idx="15">
                  <c:v>33.817</c:v>
                </c:pt>
                <c:pt idx="16">
                  <c:v>33.777000000000001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C-49AA-84C0-A4A9D60FE349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0">
                  <c:v>33.950000000000003</c:v>
                </c:pt>
                <c:pt idx="1">
                  <c:v>33.9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33.736842105263158</c:v>
                </c:pt>
                <c:pt idx="6">
                  <c:v>34</c:v>
                </c:pt>
                <c:pt idx="7">
                  <c:v>34</c:v>
                </c:pt>
                <c:pt idx="8">
                  <c:v>33.6</c:v>
                </c:pt>
                <c:pt idx="9">
                  <c:v>33.526315789473685</c:v>
                </c:pt>
                <c:pt idx="10">
                  <c:v>33.80952380952381</c:v>
                </c:pt>
                <c:pt idx="11">
                  <c:v>33.799999999999997</c:v>
                </c:pt>
                <c:pt idx="12">
                  <c:v>33.590909090909093</c:v>
                </c:pt>
                <c:pt idx="13">
                  <c:v>33.549999999999997</c:v>
                </c:pt>
                <c:pt idx="14">
                  <c:v>33.700000000000003</c:v>
                </c:pt>
                <c:pt idx="15">
                  <c:v>33.950000000000003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6C-49AA-84C0-A4A9D60FE349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33.166666666666664</c:v>
                </c:pt>
                <c:pt idx="1">
                  <c:v>33.179629629629623</c:v>
                </c:pt>
                <c:pt idx="2">
                  <c:v>33.238095238095234</c:v>
                </c:pt>
                <c:pt idx="3">
                  <c:v>33.100000000000009</c:v>
                </c:pt>
                <c:pt idx="4">
                  <c:v>33.077976190476193</c:v>
                </c:pt>
                <c:pt idx="5">
                  <c:v>33.205128205128204</c:v>
                </c:pt>
                <c:pt idx="6">
                  <c:v>32.819444444444443</c:v>
                </c:pt>
                <c:pt idx="7">
                  <c:v>32.811111111111103</c:v>
                </c:pt>
                <c:pt idx="8">
                  <c:v>32.062878787878788</c:v>
                </c:pt>
                <c:pt idx="9">
                  <c:v>31.924999999999997</c:v>
                </c:pt>
                <c:pt idx="10">
                  <c:v>31.668650793650787</c:v>
                </c:pt>
                <c:pt idx="11">
                  <c:v>31.911403508771933</c:v>
                </c:pt>
                <c:pt idx="12">
                  <c:v>32.92885714285714</c:v>
                </c:pt>
                <c:pt idx="13">
                  <c:v>33.431666666666665</c:v>
                </c:pt>
                <c:pt idx="14">
                  <c:v>32.81580459770116</c:v>
                </c:pt>
                <c:pt idx="15">
                  <c:v>32.595061728395059</c:v>
                </c:pt>
                <c:pt idx="16">
                  <c:v>32.275252525252526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6C-49AA-84C0-A4A9D60FE349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0">
                  <c:v>33.533000000000001</c:v>
                </c:pt>
                <c:pt idx="1">
                  <c:v>33.561</c:v>
                </c:pt>
                <c:pt idx="2">
                  <c:v>33.479999999999997</c:v>
                </c:pt>
                <c:pt idx="3">
                  <c:v>33.360999999999997</c:v>
                </c:pt>
                <c:pt idx="4">
                  <c:v>33.555</c:v>
                </c:pt>
                <c:pt idx="5">
                  <c:v>33.466000000000001</c:v>
                </c:pt>
                <c:pt idx="6">
                  <c:v>33.283000000000001</c:v>
                </c:pt>
                <c:pt idx="7">
                  <c:v>33.46</c:v>
                </c:pt>
                <c:pt idx="8">
                  <c:v>33.454000000000001</c:v>
                </c:pt>
                <c:pt idx="9">
                  <c:v>33.328000000000003</c:v>
                </c:pt>
                <c:pt idx="10">
                  <c:v>33.798000000000002</c:v>
                </c:pt>
                <c:pt idx="11">
                  <c:v>33.923999999999999</c:v>
                </c:pt>
                <c:pt idx="12">
                  <c:v>33.454999999999998</c:v>
                </c:pt>
                <c:pt idx="13">
                  <c:v>33.113</c:v>
                </c:pt>
                <c:pt idx="14">
                  <c:v>33.258000000000003</c:v>
                </c:pt>
                <c:pt idx="15">
                  <c:v>33.353000000000002</c:v>
                </c:pt>
                <c:pt idx="16">
                  <c:v>33.344000000000001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6C-49AA-84C0-A4A9D60FE349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0">
                  <c:v>33.5</c:v>
                </c:pt>
                <c:pt idx="1">
                  <c:v>33.6</c:v>
                </c:pt>
                <c:pt idx="2">
                  <c:v>33.5</c:v>
                </c:pt>
                <c:pt idx="3">
                  <c:v>33.4</c:v>
                </c:pt>
                <c:pt idx="4">
                  <c:v>33.5</c:v>
                </c:pt>
                <c:pt idx="5">
                  <c:v>34.1</c:v>
                </c:pt>
                <c:pt idx="6">
                  <c:v>34</c:v>
                </c:pt>
                <c:pt idx="7">
                  <c:v>34.1</c:v>
                </c:pt>
                <c:pt idx="8">
                  <c:v>33.9</c:v>
                </c:pt>
                <c:pt idx="9">
                  <c:v>33.9</c:v>
                </c:pt>
                <c:pt idx="10">
                  <c:v>34</c:v>
                </c:pt>
                <c:pt idx="11">
                  <c:v>33.799999999999997</c:v>
                </c:pt>
                <c:pt idx="12">
                  <c:v>33.9</c:v>
                </c:pt>
                <c:pt idx="13">
                  <c:v>33.799999999999997</c:v>
                </c:pt>
                <c:pt idx="14">
                  <c:v>33.9</c:v>
                </c:pt>
                <c:pt idx="15">
                  <c:v>33.6</c:v>
                </c:pt>
                <c:pt idx="16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6C-49AA-84C0-A4A9D60FE349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33.67</c:v>
                </c:pt>
                <c:pt idx="1">
                  <c:v>33.979999999999997</c:v>
                </c:pt>
                <c:pt idx="2">
                  <c:v>33.6</c:v>
                </c:pt>
                <c:pt idx="3">
                  <c:v>33.14</c:v>
                </c:pt>
                <c:pt idx="4">
                  <c:v>33.61</c:v>
                </c:pt>
                <c:pt idx="5">
                  <c:v>32.979999999999997</c:v>
                </c:pt>
                <c:pt idx="6">
                  <c:v>33</c:v>
                </c:pt>
                <c:pt idx="7">
                  <c:v>33.65</c:v>
                </c:pt>
                <c:pt idx="8">
                  <c:v>34.049999999999997</c:v>
                </c:pt>
                <c:pt idx="9">
                  <c:v>33.75</c:v>
                </c:pt>
                <c:pt idx="10">
                  <c:v>33.43</c:v>
                </c:pt>
                <c:pt idx="11">
                  <c:v>33.42</c:v>
                </c:pt>
                <c:pt idx="12">
                  <c:v>33.729999999999997</c:v>
                </c:pt>
                <c:pt idx="13">
                  <c:v>33.82</c:v>
                </c:pt>
                <c:pt idx="14">
                  <c:v>34.130000000000003</c:v>
                </c:pt>
                <c:pt idx="15">
                  <c:v>34.590000000000003</c:v>
                </c:pt>
                <c:pt idx="16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6C-49AA-84C0-A4A9D60FE349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32.96</c:v>
                </c:pt>
                <c:pt idx="2">
                  <c:v>33.193333333333342</c:v>
                </c:pt>
                <c:pt idx="3">
                  <c:v>34.193333333333335</c:v>
                </c:pt>
                <c:pt idx="4">
                  <c:v>34.973333333333329</c:v>
                </c:pt>
                <c:pt idx="5">
                  <c:v>33.81428571428571</c:v>
                </c:pt>
                <c:pt idx="6">
                  <c:v>33.876923076923077</c:v>
                </c:pt>
                <c:pt idx="7">
                  <c:v>33.292307692307688</c:v>
                </c:pt>
                <c:pt idx="8">
                  <c:v>33.584615384615383</c:v>
                </c:pt>
                <c:pt idx="9">
                  <c:v>33.853333333333332</c:v>
                </c:pt>
                <c:pt idx="10">
                  <c:v>34.15</c:v>
                </c:pt>
                <c:pt idx="11">
                  <c:v>33.472727272727269</c:v>
                </c:pt>
                <c:pt idx="12">
                  <c:v>34.293333333333329</c:v>
                </c:pt>
                <c:pt idx="13">
                  <c:v>34.426666666666669</c:v>
                </c:pt>
                <c:pt idx="14">
                  <c:v>34.32</c:v>
                </c:pt>
                <c:pt idx="15">
                  <c:v>33.713333333333338</c:v>
                </c:pt>
                <c:pt idx="16">
                  <c:v>33.966666666666661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6C-49AA-84C0-A4A9D60FE349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BUN!$L$3:$L$20</c:f>
              <c:numCache>
                <c:formatCode>0</c:formatCode>
                <c:ptCount val="18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6C-49AA-84C0-A4A9D60FE349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33.414696704948447</c:v>
                </c:pt>
                <c:pt idx="1">
                  <c:v>33.420925769980506</c:v>
                </c:pt>
                <c:pt idx="2">
                  <c:v>33.419878975215816</c:v>
                </c:pt>
                <c:pt idx="3">
                  <c:v>33.420945175438597</c:v>
                </c:pt>
                <c:pt idx="4">
                  <c:v>33.712121811882653</c:v>
                </c:pt>
                <c:pt idx="5">
                  <c:v>33.549303094069053</c:v>
                </c:pt>
                <c:pt idx="6">
                  <c:v>33.515138071313075</c:v>
                </c:pt>
                <c:pt idx="7">
                  <c:v>33.584838285990145</c:v>
                </c:pt>
                <c:pt idx="8">
                  <c:v>33.461390373087291</c:v>
                </c:pt>
                <c:pt idx="9">
                  <c:v>33.42730099759202</c:v>
                </c:pt>
                <c:pt idx="10">
                  <c:v>33.522058590921745</c:v>
                </c:pt>
                <c:pt idx="11">
                  <c:v>33.3837654591023</c:v>
                </c:pt>
                <c:pt idx="12">
                  <c:v>33.548962225312501</c:v>
                </c:pt>
                <c:pt idx="13">
                  <c:v>33.655945964912284</c:v>
                </c:pt>
                <c:pt idx="14">
                  <c:v>33.660325988225402</c:v>
                </c:pt>
                <c:pt idx="15">
                  <c:v>33.604671450129786</c:v>
                </c:pt>
                <c:pt idx="16">
                  <c:v>33.548521279921275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6C-49AA-84C0-A4A9D60FE349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1.1763157894736835</c:v>
                </c:pt>
                <c:pt idx="1">
                  <c:v>1.4221052631578956</c:v>
                </c:pt>
                <c:pt idx="2">
                  <c:v>1.1052631578947398</c:v>
                </c:pt>
                <c:pt idx="3">
                  <c:v>1.4433333333333351</c:v>
                </c:pt>
                <c:pt idx="4">
                  <c:v>1.8953571428571365</c:v>
                </c:pt>
                <c:pt idx="5">
                  <c:v>1.1200000000000045</c:v>
                </c:pt>
                <c:pt idx="6">
                  <c:v>1.1805555555555571</c:v>
                </c:pt>
                <c:pt idx="7">
                  <c:v>1.2888888888888985</c:v>
                </c:pt>
                <c:pt idx="8">
                  <c:v>1.9871212121212096</c:v>
                </c:pt>
                <c:pt idx="9">
                  <c:v>1.9750000000000014</c:v>
                </c:pt>
                <c:pt idx="10">
                  <c:v>2.4813492063492113</c:v>
                </c:pt>
                <c:pt idx="11">
                  <c:v>2.0125964912280665</c:v>
                </c:pt>
                <c:pt idx="12">
                  <c:v>1.3644761904761893</c:v>
                </c:pt>
                <c:pt idx="13">
                  <c:v>1.3136666666666699</c:v>
                </c:pt>
                <c:pt idx="14">
                  <c:v>1.5041954022988406</c:v>
                </c:pt>
                <c:pt idx="15">
                  <c:v>1.9949382716049442</c:v>
                </c:pt>
                <c:pt idx="16">
                  <c:v>2.1247474747474726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6C-49AA-84C0-A4A9D60FE349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6C-49AA-84C0-A4A9D60FE349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6C-49AA-84C0-A4A9D60FE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48896"/>
        <c:scaling>
          <c:orientation val="minMax"/>
          <c:max val="38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0">
                  <c:v>2.9884210526315784</c:v>
                </c:pt>
                <c:pt idx="1">
                  <c:v>2.9887500000000005</c:v>
                </c:pt>
                <c:pt idx="2">
                  <c:v>2.9978571428571432</c:v>
                </c:pt>
                <c:pt idx="3">
                  <c:v>2.9942105263157885</c:v>
                </c:pt>
                <c:pt idx="4">
                  <c:v>3.0026315789473692</c:v>
                </c:pt>
                <c:pt idx="5">
                  <c:v>2.9947368421052629</c:v>
                </c:pt>
                <c:pt idx="6">
                  <c:v>2.99273166023166</c:v>
                </c:pt>
                <c:pt idx="7">
                  <c:v>2.989473684210525</c:v>
                </c:pt>
                <c:pt idx="8">
                  <c:v>2.9881578947368412</c:v>
                </c:pt>
                <c:pt idx="9">
                  <c:v>2.9857894736842101</c:v>
                </c:pt>
                <c:pt idx="10">
                  <c:v>2.9860526315789482</c:v>
                </c:pt>
                <c:pt idx="11">
                  <c:v>2.9892105263157891</c:v>
                </c:pt>
                <c:pt idx="12">
                  <c:v>2.9868421052631575</c:v>
                </c:pt>
                <c:pt idx="13">
                  <c:v>2.9886842105263143</c:v>
                </c:pt>
                <c:pt idx="14">
                  <c:v>2.9918722943722935</c:v>
                </c:pt>
                <c:pt idx="15">
                  <c:v>2.9916891891891888</c:v>
                </c:pt>
                <c:pt idx="16">
                  <c:v>2.9927220077220071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E-4DB0-BED7-85EE1244FAE6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0">
                  <c:v>3.0067058823529429</c:v>
                </c:pt>
                <c:pt idx="1">
                  <c:v>3.0124000000000004</c:v>
                </c:pt>
                <c:pt idx="2">
                  <c:v>2.9993902439024391</c:v>
                </c:pt>
                <c:pt idx="3">
                  <c:v>2.9960759493670883</c:v>
                </c:pt>
                <c:pt idx="4">
                  <c:v>2.9890588235294122</c:v>
                </c:pt>
                <c:pt idx="5">
                  <c:v>3.0059139784946236</c:v>
                </c:pt>
                <c:pt idx="6">
                  <c:v>2.990631578947367</c:v>
                </c:pt>
                <c:pt idx="7">
                  <c:v>2.9956097560975619</c:v>
                </c:pt>
                <c:pt idx="8">
                  <c:v>2.9998863636363637</c:v>
                </c:pt>
                <c:pt idx="9">
                  <c:v>2.9915294117647058</c:v>
                </c:pt>
                <c:pt idx="10">
                  <c:v>2.9867499999999993</c:v>
                </c:pt>
                <c:pt idx="11">
                  <c:v>2.989404761904761</c:v>
                </c:pt>
                <c:pt idx="12">
                  <c:v>2.9913793103448274</c:v>
                </c:pt>
                <c:pt idx="13">
                  <c:v>2.9910526315789467</c:v>
                </c:pt>
                <c:pt idx="14">
                  <c:v>2.9973170731707315</c:v>
                </c:pt>
                <c:pt idx="15">
                  <c:v>3.001136363636363</c:v>
                </c:pt>
                <c:pt idx="16">
                  <c:v>3.0083333333333337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E-4DB0-BED7-85EE1244FAE6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3.0476470588235287</c:v>
                </c:pt>
                <c:pt idx="1">
                  <c:v>3.0442105263157893</c:v>
                </c:pt>
                <c:pt idx="2">
                  <c:v>3.0516666666666663</c:v>
                </c:pt>
                <c:pt idx="3">
                  <c:v>3.0427777777777774</c:v>
                </c:pt>
                <c:pt idx="4">
                  <c:v>3.0350000000000006</c:v>
                </c:pt>
                <c:pt idx="5">
                  <c:v>3.0193750000000001</c:v>
                </c:pt>
                <c:pt idx="6">
                  <c:v>3.0413333333333332</c:v>
                </c:pt>
                <c:pt idx="7">
                  <c:v>3.0431578947368414</c:v>
                </c:pt>
                <c:pt idx="8">
                  <c:v>3.0506249999999993</c:v>
                </c:pt>
                <c:pt idx="9">
                  <c:v>3.0241176470588229</c:v>
                </c:pt>
                <c:pt idx="10">
                  <c:v>3.0085000000000002</c:v>
                </c:pt>
                <c:pt idx="11">
                  <c:v>3.0317647058823525</c:v>
                </c:pt>
                <c:pt idx="12">
                  <c:v>3.073157894736843</c:v>
                </c:pt>
                <c:pt idx="13">
                  <c:v>3.0484210526315789</c:v>
                </c:pt>
                <c:pt idx="14">
                  <c:v>3.0631249999999994</c:v>
                </c:pt>
                <c:pt idx="15">
                  <c:v>3.0761111111111115</c:v>
                </c:pt>
                <c:pt idx="16">
                  <c:v>3.0842105263157897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E-4DB0-BED7-85EE1244FAE6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2.9929999999999999</c:v>
                </c:pt>
                <c:pt idx="1">
                  <c:v>2.98</c:v>
                </c:pt>
                <c:pt idx="2">
                  <c:v>2.9769999999999999</c:v>
                </c:pt>
                <c:pt idx="3">
                  <c:v>2.9849999999999999</c:v>
                </c:pt>
                <c:pt idx="4">
                  <c:v>3.024</c:v>
                </c:pt>
                <c:pt idx="5">
                  <c:v>3.0339999999999998</c:v>
                </c:pt>
                <c:pt idx="6">
                  <c:v>3.0419999999999998</c:v>
                </c:pt>
                <c:pt idx="7">
                  <c:v>3.0350000000000001</c:v>
                </c:pt>
                <c:pt idx="8">
                  <c:v>3.0190000000000001</c:v>
                </c:pt>
                <c:pt idx="9">
                  <c:v>3.0059999999999998</c:v>
                </c:pt>
                <c:pt idx="10">
                  <c:v>2.9859999999999998</c:v>
                </c:pt>
                <c:pt idx="11">
                  <c:v>2.9609999999999999</c:v>
                </c:pt>
                <c:pt idx="12">
                  <c:v>2.99</c:v>
                </c:pt>
                <c:pt idx="13">
                  <c:v>2.988</c:v>
                </c:pt>
                <c:pt idx="14">
                  <c:v>3.0019999999999998</c:v>
                </c:pt>
                <c:pt idx="15">
                  <c:v>3.0169999999999999</c:v>
                </c:pt>
                <c:pt idx="16">
                  <c:v>2.9990000000000001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E-4DB0-BED7-85EE1244FAE6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0">
                  <c:v>2.9990000000000001</c:v>
                </c:pt>
                <c:pt idx="1">
                  <c:v>2.9890000000000008</c:v>
                </c:pt>
                <c:pt idx="2">
                  <c:v>2.9790476190476185</c:v>
                </c:pt>
                <c:pt idx="3">
                  <c:v>2.9816666666666669</c:v>
                </c:pt>
                <c:pt idx="4">
                  <c:v>2.9859999999999998</c:v>
                </c:pt>
                <c:pt idx="5">
                  <c:v>2.9884210526315784</c:v>
                </c:pt>
                <c:pt idx="6">
                  <c:v>2.9977777777777783</c:v>
                </c:pt>
                <c:pt idx="7">
                  <c:v>2.9927272727272727</c:v>
                </c:pt>
                <c:pt idx="8">
                  <c:v>2.9909999999999992</c:v>
                </c:pt>
                <c:pt idx="9">
                  <c:v>2.9852631578947371</c:v>
                </c:pt>
                <c:pt idx="10">
                  <c:v>2.9866666666666664</c:v>
                </c:pt>
                <c:pt idx="11">
                  <c:v>2.992</c:v>
                </c:pt>
                <c:pt idx="12">
                  <c:v>3.0104545454545448</c:v>
                </c:pt>
                <c:pt idx="13">
                  <c:v>3.0034999999999998</c:v>
                </c:pt>
                <c:pt idx="14">
                  <c:v>2.9829999999999997</c:v>
                </c:pt>
                <c:pt idx="15">
                  <c:v>2.9925000000000002</c:v>
                </c:pt>
                <c:pt idx="16">
                  <c:v>3.004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1E-4DB0-BED7-85EE1244FAE6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2.9358333333333331</c:v>
                </c:pt>
                <c:pt idx="1">
                  <c:v>2.9224603174603172</c:v>
                </c:pt>
                <c:pt idx="2">
                  <c:v>2.9529824561403508</c:v>
                </c:pt>
                <c:pt idx="3">
                  <c:v>2.9479464285714285</c:v>
                </c:pt>
                <c:pt idx="4">
                  <c:v>2.9473456790123462</c:v>
                </c:pt>
                <c:pt idx="5">
                  <c:v>2.9472000000000005</c:v>
                </c:pt>
                <c:pt idx="6">
                  <c:v>2.9337777777777783</c:v>
                </c:pt>
                <c:pt idx="7">
                  <c:v>2.9244166666666667</c:v>
                </c:pt>
                <c:pt idx="8">
                  <c:v>2.9976388888888899</c:v>
                </c:pt>
                <c:pt idx="9">
                  <c:v>2.9913888888888889</c:v>
                </c:pt>
                <c:pt idx="10">
                  <c:v>2.9764523809523813</c:v>
                </c:pt>
                <c:pt idx="11">
                  <c:v>2.9530263157894732</c:v>
                </c:pt>
                <c:pt idx="12">
                  <c:v>2.952450980392157</c:v>
                </c:pt>
                <c:pt idx="13">
                  <c:v>2.9773717948717948</c:v>
                </c:pt>
                <c:pt idx="14">
                  <c:v>2.9470535714285715</c:v>
                </c:pt>
                <c:pt idx="15">
                  <c:v>2.9391358024691363</c:v>
                </c:pt>
                <c:pt idx="16">
                  <c:v>2.9434375000000004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E-4DB0-BED7-85EE1244FAE6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0">
                  <c:v>2.9729999999999999</c:v>
                </c:pt>
                <c:pt idx="1">
                  <c:v>2.976</c:v>
                </c:pt>
                <c:pt idx="2">
                  <c:v>2.9660000000000002</c:v>
                </c:pt>
                <c:pt idx="3">
                  <c:v>2.972</c:v>
                </c:pt>
                <c:pt idx="4">
                  <c:v>2.9710000000000001</c:v>
                </c:pt>
                <c:pt idx="5">
                  <c:v>2.9790000000000001</c:v>
                </c:pt>
                <c:pt idx="6">
                  <c:v>2.9769999999999999</c:v>
                </c:pt>
                <c:pt idx="7">
                  <c:v>2.964</c:v>
                </c:pt>
                <c:pt idx="8">
                  <c:v>2.9489999999999998</c:v>
                </c:pt>
                <c:pt idx="9">
                  <c:v>2.9380000000000002</c:v>
                </c:pt>
                <c:pt idx="10">
                  <c:v>2.9529999999999998</c:v>
                </c:pt>
                <c:pt idx="11" formatCode="0.000_);[Red]\(0.000\)">
                  <c:v>2.9540000000000002</c:v>
                </c:pt>
                <c:pt idx="12" formatCode="0.000_);[Red]\(0.000\)">
                  <c:v>2.9420000000000002</c:v>
                </c:pt>
                <c:pt idx="13">
                  <c:v>2.9409999999999998</c:v>
                </c:pt>
                <c:pt idx="14" formatCode="0.000_);[Red]\(0.000\)">
                  <c:v>2.9449999999999998</c:v>
                </c:pt>
                <c:pt idx="15" formatCode="0.000_);[Red]\(0.000\)">
                  <c:v>2.93</c:v>
                </c:pt>
                <c:pt idx="16">
                  <c:v>2.9180000000000001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1E-4DB0-BED7-85EE1244FAE6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2.9710000000000001</c:v>
                </c:pt>
                <c:pt idx="1">
                  <c:v>2.9710000000000001</c:v>
                </c:pt>
                <c:pt idx="2">
                  <c:v>2.9660000000000002</c:v>
                </c:pt>
                <c:pt idx="3">
                  <c:v>2.9580000000000002</c:v>
                </c:pt>
                <c:pt idx="4">
                  <c:v>2.964</c:v>
                </c:pt>
                <c:pt idx="5">
                  <c:v>2.9990000000000001</c:v>
                </c:pt>
                <c:pt idx="6">
                  <c:v>3.012</c:v>
                </c:pt>
                <c:pt idx="7">
                  <c:v>2.9980000000000002</c:v>
                </c:pt>
                <c:pt idx="8">
                  <c:v>3.0169999999999999</c:v>
                </c:pt>
                <c:pt idx="9">
                  <c:v>3.02</c:v>
                </c:pt>
                <c:pt idx="10">
                  <c:v>3.0030000000000001</c:v>
                </c:pt>
                <c:pt idx="11">
                  <c:v>2.9790000000000001</c:v>
                </c:pt>
                <c:pt idx="12">
                  <c:v>2.9910000000000001</c:v>
                </c:pt>
                <c:pt idx="13">
                  <c:v>2.9870000000000001</c:v>
                </c:pt>
                <c:pt idx="14">
                  <c:v>2.98</c:v>
                </c:pt>
                <c:pt idx="15">
                  <c:v>2.9689999999999999</c:v>
                </c:pt>
                <c:pt idx="16">
                  <c:v>2.9609999999999999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1E-4DB0-BED7-85EE1244FAE6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3.01</c:v>
                </c:pt>
                <c:pt idx="4">
                  <c:v>3</c:v>
                </c:pt>
                <c:pt idx="5">
                  <c:v>3.03</c:v>
                </c:pt>
                <c:pt idx="6">
                  <c:v>3.02</c:v>
                </c:pt>
                <c:pt idx="7">
                  <c:v>3</c:v>
                </c:pt>
                <c:pt idx="8">
                  <c:v>3.02</c:v>
                </c:pt>
                <c:pt idx="9">
                  <c:v>3.03</c:v>
                </c:pt>
                <c:pt idx="10">
                  <c:v>3.06</c:v>
                </c:pt>
                <c:pt idx="11">
                  <c:v>3.04</c:v>
                </c:pt>
                <c:pt idx="12">
                  <c:v>3.03</c:v>
                </c:pt>
                <c:pt idx="13">
                  <c:v>3.03</c:v>
                </c:pt>
                <c:pt idx="14">
                  <c:v>3</c:v>
                </c:pt>
                <c:pt idx="15">
                  <c:v>2.98</c:v>
                </c:pt>
                <c:pt idx="16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1E-4DB0-BED7-85EE1244FAE6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3.0191666666666666</c:v>
                </c:pt>
                <c:pt idx="2">
                  <c:v>3.0526666666666666</c:v>
                </c:pt>
                <c:pt idx="3">
                  <c:v>3.0259999999999994</c:v>
                </c:pt>
                <c:pt idx="4">
                  <c:v>3.0246666666666666</c:v>
                </c:pt>
                <c:pt idx="5">
                  <c:v>3.0557142857142865</c:v>
                </c:pt>
                <c:pt idx="6">
                  <c:v>3.0515384615384615</c:v>
                </c:pt>
                <c:pt idx="7">
                  <c:v>3.0438461538461534</c:v>
                </c:pt>
                <c:pt idx="8">
                  <c:v>3.0415384615384613</c:v>
                </c:pt>
                <c:pt idx="9">
                  <c:v>3.0473333333333334</c:v>
                </c:pt>
                <c:pt idx="10">
                  <c:v>3.0191666666666666</c:v>
                </c:pt>
                <c:pt idx="11">
                  <c:v>2.995714285714286</c:v>
                </c:pt>
                <c:pt idx="12">
                  <c:v>3.031333333333333</c:v>
                </c:pt>
                <c:pt idx="13">
                  <c:v>3.0180000000000002</c:v>
                </c:pt>
                <c:pt idx="14">
                  <c:v>3.0260000000000007</c:v>
                </c:pt>
                <c:pt idx="15">
                  <c:v>3.0326666666666666</c:v>
                </c:pt>
                <c:pt idx="16">
                  <c:v>3.035333333333333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1E-4DB0-BED7-85EE1244FAE6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2.99</c:v>
                </c:pt>
                <c:pt idx="1">
                  <c:v>2.99</c:v>
                </c:pt>
                <c:pt idx="2">
                  <c:v>2.99</c:v>
                </c:pt>
                <c:pt idx="3">
                  <c:v>2.99</c:v>
                </c:pt>
                <c:pt idx="4">
                  <c:v>2.99</c:v>
                </c:pt>
                <c:pt idx="5">
                  <c:v>2.99</c:v>
                </c:pt>
                <c:pt idx="6">
                  <c:v>2.99</c:v>
                </c:pt>
                <c:pt idx="7">
                  <c:v>2.99</c:v>
                </c:pt>
                <c:pt idx="8">
                  <c:v>2.99</c:v>
                </c:pt>
                <c:pt idx="9">
                  <c:v>2.99</c:v>
                </c:pt>
                <c:pt idx="10">
                  <c:v>2.99</c:v>
                </c:pt>
                <c:pt idx="11">
                  <c:v>2.99</c:v>
                </c:pt>
                <c:pt idx="12">
                  <c:v>2.99</c:v>
                </c:pt>
                <c:pt idx="13">
                  <c:v>2.99</c:v>
                </c:pt>
                <c:pt idx="14">
                  <c:v>2.99</c:v>
                </c:pt>
                <c:pt idx="15">
                  <c:v>2.99</c:v>
                </c:pt>
                <c:pt idx="16">
                  <c:v>2.99</c:v>
                </c:pt>
                <c:pt idx="17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1E-4DB0-BED7-85EE1244FAE6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2.9905119252379313</c:v>
                </c:pt>
                <c:pt idx="1">
                  <c:v>2.9902987510442776</c:v>
                </c:pt>
                <c:pt idx="2">
                  <c:v>2.9942610795280884</c:v>
                </c:pt>
                <c:pt idx="3">
                  <c:v>2.9913677348698751</c:v>
                </c:pt>
                <c:pt idx="4">
                  <c:v>2.9943702748155792</c:v>
                </c:pt>
                <c:pt idx="5">
                  <c:v>3.0053361158945751</c:v>
                </c:pt>
                <c:pt idx="6">
                  <c:v>3.0058790589606383</c:v>
                </c:pt>
                <c:pt idx="7">
                  <c:v>2.9986231428285022</c:v>
                </c:pt>
                <c:pt idx="8">
                  <c:v>3.0073846608800556</c:v>
                </c:pt>
                <c:pt idx="9">
                  <c:v>3.00194219126247</c:v>
                </c:pt>
                <c:pt idx="10">
                  <c:v>2.996558834586466</c:v>
                </c:pt>
                <c:pt idx="11">
                  <c:v>2.9885120595606658</c:v>
                </c:pt>
                <c:pt idx="12">
                  <c:v>2.9998618169524862</c:v>
                </c:pt>
                <c:pt idx="13">
                  <c:v>2.997302968960863</c:v>
                </c:pt>
                <c:pt idx="14">
                  <c:v>2.9935367938971598</c:v>
                </c:pt>
                <c:pt idx="15">
                  <c:v>2.9929239133072469</c:v>
                </c:pt>
                <c:pt idx="16">
                  <c:v>2.9926036700704466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1E-4DB0-BED7-85EE1244FAE6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0.11181372549019564</c:v>
                </c:pt>
                <c:pt idx="1">
                  <c:v>0.12175020885547205</c:v>
                </c:pt>
                <c:pt idx="2">
                  <c:v>9.968421052631582E-2</c:v>
                </c:pt>
                <c:pt idx="3">
                  <c:v>9.4831349206348836E-2</c:v>
                </c:pt>
                <c:pt idx="4">
                  <c:v>8.7654320987654355E-2</c:v>
                </c:pt>
                <c:pt idx="5">
                  <c:v>0.10851428571428601</c:v>
                </c:pt>
                <c:pt idx="6">
                  <c:v>0.11776068376068327</c:v>
                </c:pt>
                <c:pt idx="7">
                  <c:v>0.11942948717948676</c:v>
                </c:pt>
                <c:pt idx="8">
                  <c:v>0.10162499999999941</c:v>
                </c:pt>
                <c:pt idx="9">
                  <c:v>0.10933333333333328</c:v>
                </c:pt>
                <c:pt idx="10">
                  <c:v>0.10700000000000021</c:v>
                </c:pt>
                <c:pt idx="11">
                  <c:v>8.6973684210526869E-2</c:v>
                </c:pt>
                <c:pt idx="12">
                  <c:v>0.13115789473684281</c:v>
                </c:pt>
                <c:pt idx="13">
                  <c:v>0.10742105263157908</c:v>
                </c:pt>
                <c:pt idx="14">
                  <c:v>0.11812499999999959</c:v>
                </c:pt>
                <c:pt idx="15">
                  <c:v>0.1461111111111113</c:v>
                </c:pt>
                <c:pt idx="16">
                  <c:v>0.16621052631578959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1E-4DB0-BED7-85EE1244FAE6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2.79</c:v>
                </c:pt>
                <c:pt idx="1">
                  <c:v>2.79</c:v>
                </c:pt>
                <c:pt idx="2">
                  <c:v>2.79</c:v>
                </c:pt>
                <c:pt idx="3">
                  <c:v>2.79</c:v>
                </c:pt>
                <c:pt idx="4">
                  <c:v>2.79</c:v>
                </c:pt>
                <c:pt idx="5">
                  <c:v>2.79</c:v>
                </c:pt>
                <c:pt idx="6">
                  <c:v>2.79</c:v>
                </c:pt>
                <c:pt idx="7">
                  <c:v>2.79</c:v>
                </c:pt>
                <c:pt idx="8">
                  <c:v>2.79</c:v>
                </c:pt>
                <c:pt idx="9">
                  <c:v>2.79</c:v>
                </c:pt>
                <c:pt idx="10">
                  <c:v>2.79</c:v>
                </c:pt>
                <c:pt idx="11">
                  <c:v>2.79</c:v>
                </c:pt>
                <c:pt idx="12">
                  <c:v>2.79</c:v>
                </c:pt>
                <c:pt idx="13">
                  <c:v>2.79</c:v>
                </c:pt>
                <c:pt idx="14">
                  <c:v>2.79</c:v>
                </c:pt>
                <c:pt idx="15">
                  <c:v>2.79</c:v>
                </c:pt>
                <c:pt idx="16">
                  <c:v>2.79</c:v>
                </c:pt>
                <c:pt idx="17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1E-4DB0-BED7-85EE1244FAE6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3.19</c:v>
                </c:pt>
                <c:pt idx="1">
                  <c:v>3.19</c:v>
                </c:pt>
                <c:pt idx="2">
                  <c:v>3.19</c:v>
                </c:pt>
                <c:pt idx="3">
                  <c:v>3.19</c:v>
                </c:pt>
                <c:pt idx="4">
                  <c:v>3.19</c:v>
                </c:pt>
                <c:pt idx="5">
                  <c:v>3.19</c:v>
                </c:pt>
                <c:pt idx="6">
                  <c:v>3.19</c:v>
                </c:pt>
                <c:pt idx="7">
                  <c:v>3.19</c:v>
                </c:pt>
                <c:pt idx="8">
                  <c:v>3.19</c:v>
                </c:pt>
                <c:pt idx="9">
                  <c:v>3.19</c:v>
                </c:pt>
                <c:pt idx="10">
                  <c:v>3.19</c:v>
                </c:pt>
                <c:pt idx="11">
                  <c:v>3.19</c:v>
                </c:pt>
                <c:pt idx="12">
                  <c:v>3.19</c:v>
                </c:pt>
                <c:pt idx="13">
                  <c:v>3.19</c:v>
                </c:pt>
                <c:pt idx="14">
                  <c:v>3.19</c:v>
                </c:pt>
                <c:pt idx="15">
                  <c:v>3.19</c:v>
                </c:pt>
                <c:pt idx="16">
                  <c:v>3.19</c:v>
                </c:pt>
                <c:pt idx="17">
                  <c:v>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01E-4DB0-BED7-85EE1244F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79776"/>
        <c:scaling>
          <c:orientation val="minMax"/>
          <c:max val="3.3899999999999997"/>
          <c:min val="2.5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0">
                  <c:v>93.60526315789474</c:v>
                </c:pt>
                <c:pt idx="1">
                  <c:v>93.8125</c:v>
                </c:pt>
                <c:pt idx="2">
                  <c:v>94.023809523809518</c:v>
                </c:pt>
                <c:pt idx="3">
                  <c:v>94.05263157894737</c:v>
                </c:pt>
                <c:pt idx="4">
                  <c:v>94.026315789473685</c:v>
                </c:pt>
                <c:pt idx="5">
                  <c:v>94.026315789473685</c:v>
                </c:pt>
                <c:pt idx="6">
                  <c:v>94.027992277992283</c:v>
                </c:pt>
                <c:pt idx="7">
                  <c:v>94.131578947368425</c:v>
                </c:pt>
                <c:pt idx="8">
                  <c:v>94</c:v>
                </c:pt>
                <c:pt idx="9">
                  <c:v>94.10526315789474</c:v>
                </c:pt>
                <c:pt idx="10">
                  <c:v>94.078947368421055</c:v>
                </c:pt>
                <c:pt idx="11">
                  <c:v>94.15789473684211</c:v>
                </c:pt>
                <c:pt idx="12">
                  <c:v>94.05263157894737</c:v>
                </c:pt>
                <c:pt idx="13">
                  <c:v>94.026315789473685</c:v>
                </c:pt>
                <c:pt idx="14">
                  <c:v>94.125541125541119</c:v>
                </c:pt>
                <c:pt idx="15">
                  <c:v>94.138030888030897</c:v>
                </c:pt>
                <c:pt idx="16">
                  <c:v>94.083976833976834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1-4B70-8693-F040734A3194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0">
                  <c:v>94.267857142857139</c:v>
                </c:pt>
                <c:pt idx="1">
                  <c:v>94.458666666666659</c:v>
                </c:pt>
                <c:pt idx="2">
                  <c:v>94.022222222222197</c:v>
                </c:pt>
                <c:pt idx="3">
                  <c:v>93.584810126582255</c:v>
                </c:pt>
                <c:pt idx="4">
                  <c:v>93.565882352941173</c:v>
                </c:pt>
                <c:pt idx="5">
                  <c:v>93.302127659574509</c:v>
                </c:pt>
                <c:pt idx="6">
                  <c:v>92.948936170212789</c:v>
                </c:pt>
                <c:pt idx="7">
                  <c:v>93.847560975609738</c:v>
                </c:pt>
                <c:pt idx="8">
                  <c:v>94.445454545454552</c:v>
                </c:pt>
                <c:pt idx="9">
                  <c:v>94.089411764705858</c:v>
                </c:pt>
                <c:pt idx="10">
                  <c:v>93.858749999999986</c:v>
                </c:pt>
                <c:pt idx="11">
                  <c:v>93.890476190476193</c:v>
                </c:pt>
                <c:pt idx="12">
                  <c:v>93.561797752808985</c:v>
                </c:pt>
                <c:pt idx="13">
                  <c:v>93.510666666666637</c:v>
                </c:pt>
                <c:pt idx="14">
                  <c:v>93.242682926829261</c:v>
                </c:pt>
                <c:pt idx="15">
                  <c:v>93.193181818181813</c:v>
                </c:pt>
                <c:pt idx="16">
                  <c:v>93.869230769230754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1-4B70-8693-F040734A3194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0">
                  <c:v>93.89473684210526</c:v>
                </c:pt>
                <c:pt idx="1">
                  <c:v>93.761904761904759</c:v>
                </c:pt>
                <c:pt idx="2">
                  <c:v>93.263157894736835</c:v>
                </c:pt>
                <c:pt idx="3">
                  <c:v>92.888888888888886</c:v>
                </c:pt>
                <c:pt idx="4">
                  <c:v>92.111111111111114</c:v>
                </c:pt>
                <c:pt idx="5">
                  <c:v>92.1</c:v>
                </c:pt>
                <c:pt idx="6">
                  <c:v>92.125</c:v>
                </c:pt>
                <c:pt idx="7">
                  <c:v>92.428571428571431</c:v>
                </c:pt>
                <c:pt idx="8">
                  <c:v>92.78947368421052</c:v>
                </c:pt>
                <c:pt idx="9">
                  <c:v>92.625</c:v>
                </c:pt>
                <c:pt idx="10">
                  <c:v>92.238095238095241</c:v>
                </c:pt>
                <c:pt idx="11">
                  <c:v>92</c:v>
                </c:pt>
                <c:pt idx="12">
                  <c:v>92.454545454545453</c:v>
                </c:pt>
                <c:pt idx="13">
                  <c:v>92.36363636363636</c:v>
                </c:pt>
                <c:pt idx="14">
                  <c:v>92.666666666666671</c:v>
                </c:pt>
                <c:pt idx="15">
                  <c:v>92.6</c:v>
                </c:pt>
                <c:pt idx="16">
                  <c:v>92.761904761904759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61-4B70-8693-F040734A3194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94.370999999999995</c:v>
                </c:pt>
                <c:pt idx="1">
                  <c:v>94.528000000000006</c:v>
                </c:pt>
                <c:pt idx="2">
                  <c:v>94.561999999999998</c:v>
                </c:pt>
                <c:pt idx="3">
                  <c:v>94.816999999999993</c:v>
                </c:pt>
                <c:pt idx="4">
                  <c:v>95.435000000000002</c:v>
                </c:pt>
                <c:pt idx="5">
                  <c:v>95.653000000000006</c:v>
                </c:pt>
                <c:pt idx="6">
                  <c:v>95.494</c:v>
                </c:pt>
                <c:pt idx="7">
                  <c:v>95.5</c:v>
                </c:pt>
                <c:pt idx="8">
                  <c:v>95.361000000000004</c:v>
                </c:pt>
                <c:pt idx="9">
                  <c:v>95.230999999999995</c:v>
                </c:pt>
                <c:pt idx="10">
                  <c:v>95.180999999999997</c:v>
                </c:pt>
                <c:pt idx="11">
                  <c:v>94.849000000000004</c:v>
                </c:pt>
                <c:pt idx="12">
                  <c:v>95.150999999999996</c:v>
                </c:pt>
                <c:pt idx="13">
                  <c:v>95.088999999999999</c:v>
                </c:pt>
                <c:pt idx="14">
                  <c:v>95.620999999999995</c:v>
                </c:pt>
                <c:pt idx="15">
                  <c:v>95.793999999999997</c:v>
                </c:pt>
                <c:pt idx="16">
                  <c:v>95.510999999999996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61-4B70-8693-F040734A3194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0">
                  <c:v>94.6</c:v>
                </c:pt>
                <c:pt idx="1">
                  <c:v>94.7</c:v>
                </c:pt>
                <c:pt idx="2">
                  <c:v>94.333333333333329</c:v>
                </c:pt>
                <c:pt idx="3">
                  <c:v>94.166666666666671</c:v>
                </c:pt>
                <c:pt idx="4">
                  <c:v>94.35</c:v>
                </c:pt>
                <c:pt idx="5">
                  <c:v>94.368421052631575</c:v>
                </c:pt>
                <c:pt idx="6">
                  <c:v>94.555555555555557</c:v>
                </c:pt>
                <c:pt idx="7">
                  <c:v>94.954545454545453</c:v>
                </c:pt>
                <c:pt idx="8">
                  <c:v>94.9</c:v>
                </c:pt>
                <c:pt idx="9">
                  <c:v>94.94736842105263</c:v>
                </c:pt>
                <c:pt idx="10">
                  <c:v>94.285714285714292</c:v>
                </c:pt>
                <c:pt idx="11">
                  <c:v>94</c:v>
                </c:pt>
                <c:pt idx="12">
                  <c:v>94.090909090909093</c:v>
                </c:pt>
                <c:pt idx="13">
                  <c:v>93.85</c:v>
                </c:pt>
                <c:pt idx="14">
                  <c:v>93.95</c:v>
                </c:pt>
                <c:pt idx="15">
                  <c:v>94</c:v>
                </c:pt>
                <c:pt idx="16">
                  <c:v>93.75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61-4B70-8693-F040734A3194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93.888888888888872</c:v>
                </c:pt>
                <c:pt idx="1">
                  <c:v>94.259615384615373</c:v>
                </c:pt>
                <c:pt idx="2">
                  <c:v>94.317460317460316</c:v>
                </c:pt>
                <c:pt idx="3">
                  <c:v>93.961309523809533</c:v>
                </c:pt>
                <c:pt idx="4">
                  <c:v>94.135802469135797</c:v>
                </c:pt>
                <c:pt idx="5">
                  <c:v>94.347826086956516</c:v>
                </c:pt>
                <c:pt idx="6">
                  <c:v>93.999999999999986</c:v>
                </c:pt>
                <c:pt idx="7">
                  <c:v>94.206349206349202</c:v>
                </c:pt>
                <c:pt idx="8">
                  <c:v>93.76666666666668</c:v>
                </c:pt>
                <c:pt idx="9">
                  <c:v>93.708333333333329</c:v>
                </c:pt>
                <c:pt idx="10">
                  <c:v>94.314393939393938</c:v>
                </c:pt>
                <c:pt idx="11">
                  <c:v>94.877192982456137</c:v>
                </c:pt>
                <c:pt idx="12">
                  <c:v>94.056372549019599</c:v>
                </c:pt>
                <c:pt idx="13">
                  <c:v>94.261904761904745</c:v>
                </c:pt>
                <c:pt idx="14">
                  <c:v>93.583333333333343</c:v>
                </c:pt>
                <c:pt idx="15">
                  <c:v>93.318181818181813</c:v>
                </c:pt>
                <c:pt idx="16">
                  <c:v>93.086111111111094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61-4B70-8693-F040734A3194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0">
                  <c:v>95</c:v>
                </c:pt>
                <c:pt idx="1">
                  <c:v>94.738</c:v>
                </c:pt>
                <c:pt idx="2">
                  <c:v>94.796999999999997</c:v>
                </c:pt>
                <c:pt idx="3">
                  <c:v>95.081999999999994</c:v>
                </c:pt>
                <c:pt idx="4">
                  <c:v>95.388999999999996</c:v>
                </c:pt>
                <c:pt idx="5">
                  <c:v>95.78</c:v>
                </c:pt>
                <c:pt idx="6">
                  <c:v>95.573999999999998</c:v>
                </c:pt>
                <c:pt idx="7">
                  <c:v>95.614999999999995</c:v>
                </c:pt>
                <c:pt idx="8">
                  <c:v>94</c:v>
                </c:pt>
                <c:pt idx="9">
                  <c:v>93.724000000000004</c:v>
                </c:pt>
                <c:pt idx="10">
                  <c:v>94.257999999999996</c:v>
                </c:pt>
                <c:pt idx="11">
                  <c:v>94.661000000000001</c:v>
                </c:pt>
                <c:pt idx="12">
                  <c:v>94.167000000000002</c:v>
                </c:pt>
                <c:pt idx="13">
                  <c:v>93.903000000000006</c:v>
                </c:pt>
                <c:pt idx="14">
                  <c:v>93.203000000000003</c:v>
                </c:pt>
                <c:pt idx="15">
                  <c:v>93.103999999999999</c:v>
                </c:pt>
                <c:pt idx="16">
                  <c:v>93.388000000000005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61-4B70-8693-F040734A3194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0">
                  <c:v>94.1</c:v>
                </c:pt>
                <c:pt idx="1">
                  <c:v>94.2</c:v>
                </c:pt>
                <c:pt idx="2">
                  <c:v>94.5</c:v>
                </c:pt>
                <c:pt idx="3">
                  <c:v>93.8</c:v>
                </c:pt>
                <c:pt idx="4">
                  <c:v>94.8</c:v>
                </c:pt>
                <c:pt idx="5">
                  <c:v>95.3</c:v>
                </c:pt>
                <c:pt idx="6">
                  <c:v>94.4</c:v>
                </c:pt>
                <c:pt idx="7">
                  <c:v>94.5</c:v>
                </c:pt>
                <c:pt idx="8">
                  <c:v>94.8</c:v>
                </c:pt>
                <c:pt idx="9">
                  <c:v>94.4</c:v>
                </c:pt>
                <c:pt idx="10">
                  <c:v>94.1</c:v>
                </c:pt>
                <c:pt idx="11">
                  <c:v>94</c:v>
                </c:pt>
                <c:pt idx="12">
                  <c:v>94.2</c:v>
                </c:pt>
                <c:pt idx="13">
                  <c:v>94.8</c:v>
                </c:pt>
                <c:pt idx="14">
                  <c:v>94.1</c:v>
                </c:pt>
                <c:pt idx="15">
                  <c:v>95</c:v>
                </c:pt>
                <c:pt idx="16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61-4B70-8693-F040734A3194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97.71</c:v>
                </c:pt>
                <c:pt idx="1">
                  <c:v>95.88</c:v>
                </c:pt>
                <c:pt idx="2">
                  <c:v>95.36</c:v>
                </c:pt>
                <c:pt idx="3">
                  <c:v>96.01</c:v>
                </c:pt>
                <c:pt idx="4">
                  <c:v>95.39</c:v>
                </c:pt>
                <c:pt idx="5">
                  <c:v>95.31</c:v>
                </c:pt>
                <c:pt idx="6">
                  <c:v>95.17</c:v>
                </c:pt>
                <c:pt idx="7">
                  <c:v>93.98</c:v>
                </c:pt>
                <c:pt idx="8">
                  <c:v>94.42</c:v>
                </c:pt>
                <c:pt idx="9">
                  <c:v>96.16</c:v>
                </c:pt>
                <c:pt idx="10">
                  <c:v>95.98</c:v>
                </c:pt>
                <c:pt idx="11">
                  <c:v>95.48</c:v>
                </c:pt>
                <c:pt idx="12">
                  <c:v>96.15</c:v>
                </c:pt>
                <c:pt idx="13">
                  <c:v>97.04</c:v>
                </c:pt>
                <c:pt idx="14">
                  <c:v>96.02</c:v>
                </c:pt>
                <c:pt idx="15">
                  <c:v>96.25</c:v>
                </c:pt>
                <c:pt idx="16">
                  <c:v>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61-4B70-8693-F040734A3194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97.083333333333329</c:v>
                </c:pt>
                <c:pt idx="2">
                  <c:v>97.066666666666663</c:v>
                </c:pt>
                <c:pt idx="3">
                  <c:v>97.4</c:v>
                </c:pt>
                <c:pt idx="4">
                  <c:v>97.6</c:v>
                </c:pt>
                <c:pt idx="5">
                  <c:v>95.642857142857139</c:v>
                </c:pt>
                <c:pt idx="6">
                  <c:v>97.07692307692308</c:v>
                </c:pt>
                <c:pt idx="7">
                  <c:v>97.166666666666671</c:v>
                </c:pt>
                <c:pt idx="8">
                  <c:v>97.538461538461533</c:v>
                </c:pt>
                <c:pt idx="9">
                  <c:v>96.666666666666671</c:v>
                </c:pt>
                <c:pt idx="10">
                  <c:v>95.916666666666671</c:v>
                </c:pt>
                <c:pt idx="11">
                  <c:v>94</c:v>
                </c:pt>
                <c:pt idx="12">
                  <c:v>96.2</c:v>
                </c:pt>
                <c:pt idx="13">
                  <c:v>95.733333333333334</c:v>
                </c:pt>
                <c:pt idx="14">
                  <c:v>95.666666666666671</c:v>
                </c:pt>
                <c:pt idx="15">
                  <c:v>95.066666666666663</c:v>
                </c:pt>
                <c:pt idx="16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61-4B70-8693-F040734A3194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961-4B70-8693-F040734A3194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94.60419400352734</c:v>
                </c:pt>
                <c:pt idx="1">
                  <c:v>94.742202014652023</c:v>
                </c:pt>
                <c:pt idx="2">
                  <c:v>94.62456499582288</c:v>
                </c:pt>
                <c:pt idx="3">
                  <c:v>94.57633067848947</c:v>
                </c:pt>
                <c:pt idx="4">
                  <c:v>94.680311172266173</c:v>
                </c:pt>
                <c:pt idx="5">
                  <c:v>94.583054773149343</c:v>
                </c:pt>
                <c:pt idx="6">
                  <c:v>94.537240708068367</c:v>
                </c:pt>
                <c:pt idx="7">
                  <c:v>94.633027267911089</c:v>
                </c:pt>
                <c:pt idx="8">
                  <c:v>94.602105643479319</c:v>
                </c:pt>
                <c:pt idx="9">
                  <c:v>94.565704334365321</c:v>
                </c:pt>
                <c:pt idx="10">
                  <c:v>94.421156749829123</c:v>
                </c:pt>
                <c:pt idx="11">
                  <c:v>94.191556390977439</c:v>
                </c:pt>
                <c:pt idx="12">
                  <c:v>94.408425642623058</c:v>
                </c:pt>
                <c:pt idx="13">
                  <c:v>94.457785691501471</c:v>
                </c:pt>
                <c:pt idx="14">
                  <c:v>94.217889071903699</c:v>
                </c:pt>
                <c:pt idx="15">
                  <c:v>94.246406119106112</c:v>
                </c:pt>
                <c:pt idx="16">
                  <c:v>94.364022347622353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61-4B70-8693-F040734A3194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4.1047368421052539</c:v>
                </c:pt>
                <c:pt idx="1">
                  <c:v>3.3214285714285694</c:v>
                </c:pt>
                <c:pt idx="2">
                  <c:v>3.8035087719298275</c:v>
                </c:pt>
                <c:pt idx="3">
                  <c:v>4.51111111111112</c:v>
                </c:pt>
                <c:pt idx="4">
                  <c:v>3.8035087719298275</c:v>
                </c:pt>
                <c:pt idx="5">
                  <c:v>3.6800000000000068</c:v>
                </c:pt>
                <c:pt idx="6">
                  <c:v>4.9519230769230802</c:v>
                </c:pt>
                <c:pt idx="7">
                  <c:v>4.7380952380952408</c:v>
                </c:pt>
                <c:pt idx="8">
                  <c:v>4.7489878542510127</c:v>
                </c:pt>
                <c:pt idx="9">
                  <c:v>4.0416666666666714</c:v>
                </c:pt>
                <c:pt idx="10">
                  <c:v>3.7419047619047632</c:v>
                </c:pt>
                <c:pt idx="11">
                  <c:v>3.480000000000004</c:v>
                </c:pt>
                <c:pt idx="12">
                  <c:v>3.7454545454545496</c:v>
                </c:pt>
                <c:pt idx="13">
                  <c:v>4.6763636363636465</c:v>
                </c:pt>
                <c:pt idx="14">
                  <c:v>3.3533333333333246</c:v>
                </c:pt>
                <c:pt idx="15">
                  <c:v>3.6500000000000057</c:v>
                </c:pt>
                <c:pt idx="16">
                  <c:v>4.1280952380952414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961-4B70-8693-F040734A3194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61-4B70-8693-F040734A3194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961-4B70-8693-F040734A3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925824"/>
        <c:scaling>
          <c:orientation val="minMax"/>
          <c:max val="104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0">
                  <c:v>77.315789473684205</c:v>
                </c:pt>
                <c:pt idx="1">
                  <c:v>77.125</c:v>
                </c:pt>
                <c:pt idx="2">
                  <c:v>77.261904761904759</c:v>
                </c:pt>
                <c:pt idx="3">
                  <c:v>77.60526315789474</c:v>
                </c:pt>
                <c:pt idx="4">
                  <c:v>77.34210526315789</c:v>
                </c:pt>
                <c:pt idx="5">
                  <c:v>77.184210526315795</c:v>
                </c:pt>
                <c:pt idx="6">
                  <c:v>77.1399613899614</c:v>
                </c:pt>
                <c:pt idx="7">
                  <c:v>77</c:v>
                </c:pt>
                <c:pt idx="8">
                  <c:v>76.89473684210526</c:v>
                </c:pt>
                <c:pt idx="9">
                  <c:v>77.15789473684211</c:v>
                </c:pt>
                <c:pt idx="10">
                  <c:v>77.526315789473685</c:v>
                </c:pt>
                <c:pt idx="11">
                  <c:v>77.315789473684205</c:v>
                </c:pt>
                <c:pt idx="12">
                  <c:v>76.71052631578948</c:v>
                </c:pt>
                <c:pt idx="13">
                  <c:v>77.026315789473685</c:v>
                </c:pt>
                <c:pt idx="14">
                  <c:v>76.843073593073584</c:v>
                </c:pt>
                <c:pt idx="15">
                  <c:v>76.8050193050193</c:v>
                </c:pt>
                <c:pt idx="16">
                  <c:v>76.690154440154444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4-4D56-A5AA-BC7BCF99E5B1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0">
                  <c:v>78.256626506024105</c:v>
                </c:pt>
                <c:pt idx="1">
                  <c:v>78.025333333333336</c:v>
                </c:pt>
                <c:pt idx="2">
                  <c:v>77.755555555555546</c:v>
                </c:pt>
                <c:pt idx="3">
                  <c:v>77.436708860759509</c:v>
                </c:pt>
                <c:pt idx="4">
                  <c:v>77.448235294117666</c:v>
                </c:pt>
                <c:pt idx="5">
                  <c:v>77.167368421052643</c:v>
                </c:pt>
                <c:pt idx="6">
                  <c:v>77.295744680851072</c:v>
                </c:pt>
                <c:pt idx="7">
                  <c:v>77.395061728395078</c:v>
                </c:pt>
                <c:pt idx="8">
                  <c:v>77.324137931034485</c:v>
                </c:pt>
                <c:pt idx="9">
                  <c:v>77.375294117647059</c:v>
                </c:pt>
                <c:pt idx="10">
                  <c:v>77.08</c:v>
                </c:pt>
                <c:pt idx="11">
                  <c:v>77.214285714285694</c:v>
                </c:pt>
                <c:pt idx="12">
                  <c:v>77.098888888888879</c:v>
                </c:pt>
                <c:pt idx="13">
                  <c:v>76.596000000000018</c:v>
                </c:pt>
                <c:pt idx="14">
                  <c:v>76.543902439024379</c:v>
                </c:pt>
                <c:pt idx="15">
                  <c:v>76.501136363636363</c:v>
                </c:pt>
                <c:pt idx="16">
                  <c:v>76.911688311688309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4-4D56-A5AA-BC7BCF99E5B1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0">
                  <c:v>77.117647058823536</c:v>
                </c:pt>
                <c:pt idx="1">
                  <c:v>76.82352941176471</c:v>
                </c:pt>
                <c:pt idx="2">
                  <c:v>77.058823529411768</c:v>
                </c:pt>
                <c:pt idx="3">
                  <c:v>76.95</c:v>
                </c:pt>
                <c:pt idx="4">
                  <c:v>77.349999999999994</c:v>
                </c:pt>
                <c:pt idx="5">
                  <c:v>77</c:v>
                </c:pt>
                <c:pt idx="6">
                  <c:v>77</c:v>
                </c:pt>
                <c:pt idx="7">
                  <c:v>77.647058823529406</c:v>
                </c:pt>
                <c:pt idx="8">
                  <c:v>77.375</c:v>
                </c:pt>
                <c:pt idx="9">
                  <c:v>76.733333333333334</c:v>
                </c:pt>
                <c:pt idx="10">
                  <c:v>76.900000000000006</c:v>
                </c:pt>
                <c:pt idx="11">
                  <c:v>76.625</c:v>
                </c:pt>
                <c:pt idx="12">
                  <c:v>76.523809523809518</c:v>
                </c:pt>
                <c:pt idx="13">
                  <c:v>76.647058823529406</c:v>
                </c:pt>
                <c:pt idx="14">
                  <c:v>75.944444444444443</c:v>
                </c:pt>
                <c:pt idx="15">
                  <c:v>76.89473684210526</c:v>
                </c:pt>
                <c:pt idx="16">
                  <c:v>77.666666666666671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34-4D56-A5AA-BC7BCF99E5B1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79.253</c:v>
                </c:pt>
                <c:pt idx="1">
                  <c:v>79.566999999999993</c:v>
                </c:pt>
                <c:pt idx="2">
                  <c:v>79.453999999999994</c:v>
                </c:pt>
                <c:pt idx="3">
                  <c:v>79.667000000000002</c:v>
                </c:pt>
                <c:pt idx="4">
                  <c:v>80.28</c:v>
                </c:pt>
                <c:pt idx="5">
                  <c:v>80.281999999999996</c:v>
                </c:pt>
                <c:pt idx="6">
                  <c:v>80.494</c:v>
                </c:pt>
                <c:pt idx="7">
                  <c:v>80.034999999999997</c:v>
                </c:pt>
                <c:pt idx="8">
                  <c:v>80.421999999999997</c:v>
                </c:pt>
                <c:pt idx="9">
                  <c:v>79.22</c:v>
                </c:pt>
                <c:pt idx="10">
                  <c:v>77.561000000000007</c:v>
                </c:pt>
                <c:pt idx="11">
                  <c:v>77.241</c:v>
                </c:pt>
                <c:pt idx="12">
                  <c:v>77.418999999999997</c:v>
                </c:pt>
                <c:pt idx="13">
                  <c:v>77.295000000000002</c:v>
                </c:pt>
                <c:pt idx="14">
                  <c:v>78.102000000000004</c:v>
                </c:pt>
                <c:pt idx="15">
                  <c:v>77.772000000000006</c:v>
                </c:pt>
                <c:pt idx="16">
                  <c:v>78.108000000000004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4-4D56-A5AA-BC7BCF99E5B1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0">
                  <c:v>75.900000000000006</c:v>
                </c:pt>
                <c:pt idx="1">
                  <c:v>76</c:v>
                </c:pt>
                <c:pt idx="2">
                  <c:v>76</c:v>
                </c:pt>
                <c:pt idx="3">
                  <c:v>75.666666666666671</c:v>
                </c:pt>
                <c:pt idx="4">
                  <c:v>75.650000000000006</c:v>
                </c:pt>
                <c:pt idx="5">
                  <c:v>76.05263157894737</c:v>
                </c:pt>
                <c:pt idx="6">
                  <c:v>75.611111111111114</c:v>
                </c:pt>
                <c:pt idx="7">
                  <c:v>75.818181818181813</c:v>
                </c:pt>
                <c:pt idx="8">
                  <c:v>75.900000000000006</c:v>
                </c:pt>
                <c:pt idx="9">
                  <c:v>75.631578947368425</c:v>
                </c:pt>
                <c:pt idx="10">
                  <c:v>75.714285714285708</c:v>
                </c:pt>
                <c:pt idx="11">
                  <c:v>75.7</c:v>
                </c:pt>
                <c:pt idx="12">
                  <c:v>75.63636363636364</c:v>
                </c:pt>
                <c:pt idx="13">
                  <c:v>75.7</c:v>
                </c:pt>
                <c:pt idx="14">
                  <c:v>75.599999999999994</c:v>
                </c:pt>
                <c:pt idx="15">
                  <c:v>75.5</c:v>
                </c:pt>
                <c:pt idx="16">
                  <c:v>75.45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34-4D56-A5AA-BC7BCF99E5B1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76.666666666666671</c:v>
                </c:pt>
                <c:pt idx="1">
                  <c:v>75.28086419753086</c:v>
                </c:pt>
                <c:pt idx="2">
                  <c:v>75.75333333333333</c:v>
                </c:pt>
                <c:pt idx="3">
                  <c:v>75.488095238095255</c:v>
                </c:pt>
                <c:pt idx="4">
                  <c:v>75.386904761904788</c:v>
                </c:pt>
                <c:pt idx="5">
                  <c:v>75.788461538461533</c:v>
                </c:pt>
                <c:pt idx="6">
                  <c:v>75.788888888888877</c:v>
                </c:pt>
                <c:pt idx="7">
                  <c:v>75.725000000000009</c:v>
                </c:pt>
                <c:pt idx="8">
                  <c:v>76.272727272727266</c:v>
                </c:pt>
                <c:pt idx="9">
                  <c:v>76.204861111111114</c:v>
                </c:pt>
                <c:pt idx="10">
                  <c:v>75.721014492753625</c:v>
                </c:pt>
                <c:pt idx="11">
                  <c:v>75.885964912280699</c:v>
                </c:pt>
                <c:pt idx="12">
                  <c:v>75.859523809523807</c:v>
                </c:pt>
                <c:pt idx="13">
                  <c:v>75.955357142857139</c:v>
                </c:pt>
                <c:pt idx="14">
                  <c:v>75.264367816091948</c:v>
                </c:pt>
                <c:pt idx="15">
                  <c:v>75.490740740740748</c:v>
                </c:pt>
                <c:pt idx="16">
                  <c:v>75.050505050505052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34-4D56-A5AA-BC7BCF99E5B1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0">
                  <c:v>75.832999999999998</c:v>
                </c:pt>
                <c:pt idx="1">
                  <c:v>76.180000000000007</c:v>
                </c:pt>
                <c:pt idx="2">
                  <c:v>76.141000000000005</c:v>
                </c:pt>
                <c:pt idx="3">
                  <c:v>75.459000000000003</c:v>
                </c:pt>
                <c:pt idx="4">
                  <c:v>75.721999999999994</c:v>
                </c:pt>
                <c:pt idx="5">
                  <c:v>76</c:v>
                </c:pt>
                <c:pt idx="6">
                  <c:v>75.906999999999996</c:v>
                </c:pt>
                <c:pt idx="7">
                  <c:v>76.400000000000006</c:v>
                </c:pt>
                <c:pt idx="8">
                  <c:v>76.802999999999997</c:v>
                </c:pt>
                <c:pt idx="9">
                  <c:v>76.552000000000007</c:v>
                </c:pt>
                <c:pt idx="10">
                  <c:v>76.727000000000004</c:v>
                </c:pt>
                <c:pt idx="11">
                  <c:v>76.870999999999995</c:v>
                </c:pt>
                <c:pt idx="12">
                  <c:v>76.364000000000004</c:v>
                </c:pt>
                <c:pt idx="13">
                  <c:v>76.426000000000002</c:v>
                </c:pt>
                <c:pt idx="14">
                  <c:v>76.658000000000001</c:v>
                </c:pt>
                <c:pt idx="15">
                  <c:v>76.381</c:v>
                </c:pt>
                <c:pt idx="16">
                  <c:v>76.850999999999999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34-4D56-A5AA-BC7BCF99E5B1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0">
                  <c:v>75.5</c:v>
                </c:pt>
                <c:pt idx="1">
                  <c:v>75.900000000000006</c:v>
                </c:pt>
                <c:pt idx="2">
                  <c:v>76.5</c:v>
                </c:pt>
                <c:pt idx="3">
                  <c:v>75.3</c:v>
                </c:pt>
                <c:pt idx="4">
                  <c:v>76.400000000000006</c:v>
                </c:pt>
                <c:pt idx="5">
                  <c:v>75.8</c:v>
                </c:pt>
                <c:pt idx="6">
                  <c:v>76.099999999999994</c:v>
                </c:pt>
                <c:pt idx="7">
                  <c:v>75.400000000000006</c:v>
                </c:pt>
                <c:pt idx="8">
                  <c:v>76.2</c:v>
                </c:pt>
                <c:pt idx="9">
                  <c:v>75.8</c:v>
                </c:pt>
                <c:pt idx="10">
                  <c:v>75.900000000000006</c:v>
                </c:pt>
                <c:pt idx="11">
                  <c:v>76.2</c:v>
                </c:pt>
                <c:pt idx="12">
                  <c:v>75.599999999999994</c:v>
                </c:pt>
                <c:pt idx="13">
                  <c:v>75.8</c:v>
                </c:pt>
                <c:pt idx="14">
                  <c:v>75.7</c:v>
                </c:pt>
                <c:pt idx="15">
                  <c:v>75.8</c:v>
                </c:pt>
                <c:pt idx="16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34-4D56-A5AA-BC7BCF99E5B1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76.83</c:v>
                </c:pt>
                <c:pt idx="1">
                  <c:v>77.459999999999994</c:v>
                </c:pt>
                <c:pt idx="2">
                  <c:v>77.599999999999994</c:v>
                </c:pt>
                <c:pt idx="3">
                  <c:v>77.650000000000006</c:v>
                </c:pt>
                <c:pt idx="4">
                  <c:v>77.290000000000006</c:v>
                </c:pt>
                <c:pt idx="5">
                  <c:v>77.650000000000006</c:v>
                </c:pt>
                <c:pt idx="6">
                  <c:v>77.19</c:v>
                </c:pt>
                <c:pt idx="7">
                  <c:v>76.89</c:v>
                </c:pt>
                <c:pt idx="8">
                  <c:v>76.900000000000006</c:v>
                </c:pt>
                <c:pt idx="9">
                  <c:v>79.62</c:v>
                </c:pt>
                <c:pt idx="10">
                  <c:v>79.39</c:v>
                </c:pt>
                <c:pt idx="11">
                  <c:v>79.44</c:v>
                </c:pt>
                <c:pt idx="12">
                  <c:v>79.75</c:v>
                </c:pt>
                <c:pt idx="13">
                  <c:v>80.17</c:v>
                </c:pt>
                <c:pt idx="14">
                  <c:v>78.06</c:v>
                </c:pt>
                <c:pt idx="15">
                  <c:v>76.849999999999994</c:v>
                </c:pt>
                <c:pt idx="16">
                  <c:v>77.13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34-4D56-A5AA-BC7BCF99E5B1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79.083333333333329</c:v>
                </c:pt>
                <c:pt idx="2">
                  <c:v>75.599999999999994</c:v>
                </c:pt>
                <c:pt idx="3">
                  <c:v>79.333333333333329</c:v>
                </c:pt>
                <c:pt idx="4">
                  <c:v>78.533333333333331</c:v>
                </c:pt>
                <c:pt idx="5">
                  <c:v>75.285714285714292</c:v>
                </c:pt>
                <c:pt idx="6">
                  <c:v>78.769230769230774</c:v>
                </c:pt>
                <c:pt idx="7">
                  <c:v>78.84615384615384</c:v>
                </c:pt>
                <c:pt idx="8">
                  <c:v>78.692307692307693</c:v>
                </c:pt>
                <c:pt idx="9">
                  <c:v>79</c:v>
                </c:pt>
                <c:pt idx="10">
                  <c:v>75</c:v>
                </c:pt>
                <c:pt idx="11">
                  <c:v>74.92307692307692</c:v>
                </c:pt>
                <c:pt idx="12">
                  <c:v>75.400000000000006</c:v>
                </c:pt>
                <c:pt idx="13">
                  <c:v>75</c:v>
                </c:pt>
                <c:pt idx="14">
                  <c:v>75.599999999999994</c:v>
                </c:pt>
                <c:pt idx="15">
                  <c:v>75.2</c:v>
                </c:pt>
                <c:pt idx="16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34-4D56-A5AA-BC7BCF99E5B1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34-4D56-A5AA-BC7BCF99E5B1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76.963636633910951</c:v>
                </c:pt>
                <c:pt idx="1">
                  <c:v>77.144506027596236</c:v>
                </c:pt>
                <c:pt idx="2">
                  <c:v>76.912461718020538</c:v>
                </c:pt>
                <c:pt idx="3">
                  <c:v>77.055606725674949</c:v>
                </c:pt>
                <c:pt idx="4">
                  <c:v>77.140257865251357</c:v>
                </c:pt>
                <c:pt idx="5">
                  <c:v>76.821038635049163</c:v>
                </c:pt>
                <c:pt idx="6">
                  <c:v>77.12959368400432</c:v>
                </c:pt>
                <c:pt idx="7">
                  <c:v>77.115645621626015</c:v>
                </c:pt>
                <c:pt idx="8">
                  <c:v>77.27839097381748</c:v>
                </c:pt>
                <c:pt idx="9">
                  <c:v>77.329496224630205</c:v>
                </c:pt>
                <c:pt idx="10">
                  <c:v>76.75196159965131</c:v>
                </c:pt>
                <c:pt idx="11">
                  <c:v>76.741611702332762</c:v>
                </c:pt>
                <c:pt idx="12">
                  <c:v>76.636211217437534</c:v>
                </c:pt>
                <c:pt idx="13">
                  <c:v>76.661573175586028</c:v>
                </c:pt>
                <c:pt idx="14">
                  <c:v>76.431578829263444</c:v>
                </c:pt>
                <c:pt idx="15">
                  <c:v>76.319463325150167</c:v>
                </c:pt>
                <c:pt idx="16">
                  <c:v>76.54580144690145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34-4D56-A5AA-BC7BCF99E5B1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3.7530000000000001</c:v>
                </c:pt>
                <c:pt idx="1">
                  <c:v>4.2861358024691327</c:v>
                </c:pt>
                <c:pt idx="2">
                  <c:v>3.8539999999999992</c:v>
                </c:pt>
                <c:pt idx="3">
                  <c:v>4.3670000000000044</c:v>
                </c:pt>
                <c:pt idx="4">
                  <c:v>4.8930952380952135</c:v>
                </c:pt>
                <c:pt idx="5">
                  <c:v>4.9962857142857047</c:v>
                </c:pt>
                <c:pt idx="6">
                  <c:v>4.8828888888888855</c:v>
                </c:pt>
                <c:pt idx="7">
                  <c:v>4.6349999999999909</c:v>
                </c:pt>
                <c:pt idx="8">
                  <c:v>4.5219999999999914</c:v>
                </c:pt>
                <c:pt idx="9">
                  <c:v>3.9884210526315798</c:v>
                </c:pt>
                <c:pt idx="10">
                  <c:v>4.3900000000000006</c:v>
                </c:pt>
                <c:pt idx="11">
                  <c:v>4.5169230769230779</c:v>
                </c:pt>
                <c:pt idx="12">
                  <c:v>4.3499999999999943</c:v>
                </c:pt>
                <c:pt idx="13">
                  <c:v>5.1700000000000017</c:v>
                </c:pt>
                <c:pt idx="14">
                  <c:v>2.837632183908056</c:v>
                </c:pt>
                <c:pt idx="15">
                  <c:v>2.5720000000000027</c:v>
                </c:pt>
                <c:pt idx="16">
                  <c:v>3.0574949494949522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A34-4D56-A5AA-BC7BCF99E5B1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A34-4D56-A5AA-BC7BCF99E5B1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A34-4D56-A5AA-BC7BCF99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027456"/>
        <c:scaling>
          <c:orientation val="minMax"/>
          <c:max val="86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0">
                  <c:v>5.384210526315786</c:v>
                </c:pt>
                <c:pt idx="1">
                  <c:v>5.3881249999999978</c:v>
                </c:pt>
                <c:pt idx="2">
                  <c:v>5.3921428571428551</c:v>
                </c:pt>
                <c:pt idx="3">
                  <c:v>5.3892105263157868</c:v>
                </c:pt>
                <c:pt idx="4">
                  <c:v>5.3863157894736835</c:v>
                </c:pt>
                <c:pt idx="5">
                  <c:v>5.3939473684210508</c:v>
                </c:pt>
                <c:pt idx="6">
                  <c:v>5.3936389961389946</c:v>
                </c:pt>
                <c:pt idx="7">
                  <c:v>5.3884210526315783</c:v>
                </c:pt>
                <c:pt idx="8">
                  <c:v>5.3889473684210527</c:v>
                </c:pt>
                <c:pt idx="9">
                  <c:v>5.3857894736842091</c:v>
                </c:pt>
                <c:pt idx="10">
                  <c:v>5.3815789473684204</c:v>
                </c:pt>
                <c:pt idx="11">
                  <c:v>5.3794736842105264</c:v>
                </c:pt>
                <c:pt idx="12">
                  <c:v>5.3784210526315777</c:v>
                </c:pt>
                <c:pt idx="13">
                  <c:v>5.3863157894736817</c:v>
                </c:pt>
                <c:pt idx="14">
                  <c:v>5.3871861471861457</c:v>
                </c:pt>
                <c:pt idx="15">
                  <c:v>5.3816216216216191</c:v>
                </c:pt>
                <c:pt idx="16">
                  <c:v>5.3921718146718129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4-4A59-BCBD-E150C0183D64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0">
                  <c:v>5.3348275862068943</c:v>
                </c:pt>
                <c:pt idx="1">
                  <c:v>5.3393670886075943</c:v>
                </c:pt>
                <c:pt idx="2">
                  <c:v>5.3363095238095228</c:v>
                </c:pt>
                <c:pt idx="3">
                  <c:v>5.3301219512195113</c:v>
                </c:pt>
                <c:pt idx="4">
                  <c:v>5.3237777777777779</c:v>
                </c:pt>
                <c:pt idx="5">
                  <c:v>5.3217894736842108</c:v>
                </c:pt>
                <c:pt idx="6">
                  <c:v>5.3204255319148928</c:v>
                </c:pt>
                <c:pt idx="7">
                  <c:v>5.3215730337078648</c:v>
                </c:pt>
                <c:pt idx="8">
                  <c:v>5.319662921348316</c:v>
                </c:pt>
                <c:pt idx="9">
                  <c:v>5.3217346938775512</c:v>
                </c:pt>
                <c:pt idx="10">
                  <c:v>5.3283673469387729</c:v>
                </c:pt>
                <c:pt idx="11">
                  <c:v>5.3242857142857147</c:v>
                </c:pt>
                <c:pt idx="12">
                  <c:v>5.3181632653061222</c:v>
                </c:pt>
                <c:pt idx="13">
                  <c:v>5.3273493975903614</c:v>
                </c:pt>
                <c:pt idx="14">
                  <c:v>5.3253191489361695</c:v>
                </c:pt>
                <c:pt idx="15">
                  <c:v>5.3333333333333321</c:v>
                </c:pt>
                <c:pt idx="16">
                  <c:v>5.3573750000000029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4-4A59-BCBD-E150C0183D64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K!$D$3:$D$20</c:f>
              <c:numCache>
                <c:formatCode>0.00\ </c:formatCode>
                <c:ptCount val="18"/>
                <c:pt idx="0">
                  <c:v>5.4033333333333324</c:v>
                </c:pt>
                <c:pt idx="1">
                  <c:v>5.3784210526315803</c:v>
                </c:pt>
                <c:pt idx="2">
                  <c:v>5.400555555555556</c:v>
                </c:pt>
                <c:pt idx="3">
                  <c:v>5.3917647058823519</c:v>
                </c:pt>
                <c:pt idx="4">
                  <c:v>5.4025000000000007</c:v>
                </c:pt>
                <c:pt idx="5">
                  <c:v>5.3894117647058826</c:v>
                </c:pt>
                <c:pt idx="6">
                  <c:v>5.3826666666666663</c:v>
                </c:pt>
                <c:pt idx="7">
                  <c:v>5.3849999999999989</c:v>
                </c:pt>
                <c:pt idx="8">
                  <c:v>5.3809999999999993</c:v>
                </c:pt>
                <c:pt idx="9">
                  <c:v>5.368823529411765</c:v>
                </c:pt>
                <c:pt idx="10">
                  <c:v>5.3770588235294117</c:v>
                </c:pt>
                <c:pt idx="11">
                  <c:v>5.3668421052631583</c:v>
                </c:pt>
                <c:pt idx="12">
                  <c:v>5.370000000000001</c:v>
                </c:pt>
                <c:pt idx="13">
                  <c:v>5.3711764705882352</c:v>
                </c:pt>
                <c:pt idx="14">
                  <c:v>5.3805263157894734</c:v>
                </c:pt>
                <c:pt idx="15">
                  <c:v>5.3699999999999992</c:v>
                </c:pt>
                <c:pt idx="16">
                  <c:v>5.3829411764705881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4-4A59-BCBD-E150C0183D64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5.3620000000000001</c:v>
                </c:pt>
                <c:pt idx="1">
                  <c:v>5.35</c:v>
                </c:pt>
                <c:pt idx="2">
                  <c:v>5.3570000000000002</c:v>
                </c:pt>
                <c:pt idx="3">
                  <c:v>5.3520000000000003</c:v>
                </c:pt>
                <c:pt idx="4">
                  <c:v>5.3620000000000001</c:v>
                </c:pt>
                <c:pt idx="5">
                  <c:v>5.3520000000000003</c:v>
                </c:pt>
                <c:pt idx="6">
                  <c:v>5.3479999999999999</c:v>
                </c:pt>
                <c:pt idx="7">
                  <c:v>5.3559999999999999</c:v>
                </c:pt>
                <c:pt idx="8">
                  <c:v>5.3529999999999998</c:v>
                </c:pt>
                <c:pt idx="9">
                  <c:v>5.3380000000000001</c:v>
                </c:pt>
                <c:pt idx="10">
                  <c:v>5.3289999999999997</c:v>
                </c:pt>
                <c:pt idx="11">
                  <c:v>5.3440000000000003</c:v>
                </c:pt>
                <c:pt idx="12">
                  <c:v>5.3449999999999998</c:v>
                </c:pt>
                <c:pt idx="13">
                  <c:v>5.3469999999999995</c:v>
                </c:pt>
                <c:pt idx="14">
                  <c:v>5.3380000000000001</c:v>
                </c:pt>
                <c:pt idx="15">
                  <c:v>5.3680000000000003</c:v>
                </c:pt>
                <c:pt idx="16">
                  <c:v>5.3789999999999996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24-4A59-BCBD-E150C0183D64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0">
                  <c:v>5.4300000000000015</c:v>
                </c:pt>
                <c:pt idx="1">
                  <c:v>5.4400000000000022</c:v>
                </c:pt>
                <c:pt idx="2">
                  <c:v>5.4523809523809534</c:v>
                </c:pt>
                <c:pt idx="3">
                  <c:v>5.4444444444444446</c:v>
                </c:pt>
                <c:pt idx="4">
                  <c:v>5.4350000000000014</c:v>
                </c:pt>
                <c:pt idx="5">
                  <c:v>5.4421052631578952</c:v>
                </c:pt>
                <c:pt idx="6">
                  <c:v>5.4222222222222234</c:v>
                </c:pt>
                <c:pt idx="7">
                  <c:v>5.404545454545457</c:v>
                </c:pt>
                <c:pt idx="8">
                  <c:v>5.405000000000002</c:v>
                </c:pt>
                <c:pt idx="9">
                  <c:v>5.4421052631578961</c:v>
                </c:pt>
                <c:pt idx="10">
                  <c:v>5.4190476190476211</c:v>
                </c:pt>
                <c:pt idx="11">
                  <c:v>5.405000000000002</c:v>
                </c:pt>
                <c:pt idx="12">
                  <c:v>5.4363636363636365</c:v>
                </c:pt>
                <c:pt idx="13">
                  <c:v>5.4500000000000011</c:v>
                </c:pt>
                <c:pt idx="14">
                  <c:v>5.4100000000000019</c:v>
                </c:pt>
                <c:pt idx="15">
                  <c:v>5.4150000000000009</c:v>
                </c:pt>
                <c:pt idx="16">
                  <c:v>5.4749999999999996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24-4A59-BCBD-E150C0183D64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5.3249999999999993</c:v>
                </c:pt>
                <c:pt idx="1">
                  <c:v>5.3246153846153845</c:v>
                </c:pt>
                <c:pt idx="2">
                  <c:v>5.3352380952380951</c:v>
                </c:pt>
                <c:pt idx="3">
                  <c:v>5.3418518518518514</c:v>
                </c:pt>
                <c:pt idx="4">
                  <c:v>5.3379166666666658</c:v>
                </c:pt>
                <c:pt idx="5">
                  <c:v>5.3403846153846173</c:v>
                </c:pt>
                <c:pt idx="6">
                  <c:v>5.3248275862068963</c:v>
                </c:pt>
                <c:pt idx="7">
                  <c:v>5.3365</c:v>
                </c:pt>
                <c:pt idx="8">
                  <c:v>5.3395454545454548</c:v>
                </c:pt>
                <c:pt idx="9">
                  <c:v>5.3395833333333336</c:v>
                </c:pt>
                <c:pt idx="10">
                  <c:v>5.3260869565217384</c:v>
                </c:pt>
                <c:pt idx="11">
                  <c:v>5.3463157894736852</c:v>
                </c:pt>
                <c:pt idx="12">
                  <c:v>5.3337142857142865</c:v>
                </c:pt>
                <c:pt idx="13">
                  <c:v>5.3244444444444454</c:v>
                </c:pt>
                <c:pt idx="14">
                  <c:v>5.3311111111111122</c:v>
                </c:pt>
                <c:pt idx="15">
                  <c:v>5.3404166666666661</c:v>
                </c:pt>
                <c:pt idx="16">
                  <c:v>5.3404347826086953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24-4A59-BCBD-E150C0183D64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0">
                  <c:v>5.35</c:v>
                </c:pt>
                <c:pt idx="1">
                  <c:v>5.3479999999999999</c:v>
                </c:pt>
                <c:pt idx="2">
                  <c:v>5.3710000000000004</c:v>
                </c:pt>
                <c:pt idx="3">
                  <c:v>5.3659999999999997</c:v>
                </c:pt>
                <c:pt idx="4">
                  <c:v>5.3769999999999998</c:v>
                </c:pt>
                <c:pt idx="5">
                  <c:v>5.3730000000000002</c:v>
                </c:pt>
                <c:pt idx="6">
                  <c:v>5.3869999999999996</c:v>
                </c:pt>
                <c:pt idx="7">
                  <c:v>5.3639999999999999</c:v>
                </c:pt>
                <c:pt idx="8">
                  <c:v>5.44</c:v>
                </c:pt>
                <c:pt idx="9">
                  <c:v>5.4409999999999998</c:v>
                </c:pt>
                <c:pt idx="10">
                  <c:v>5.4340000000000002</c:v>
                </c:pt>
                <c:pt idx="11" formatCode="0.00_);[Red]\(0.00\)">
                  <c:v>5.44</c:v>
                </c:pt>
                <c:pt idx="12" formatCode="0.00_);[Red]\(0.00\)">
                  <c:v>5.4370000000000003</c:v>
                </c:pt>
                <c:pt idx="13">
                  <c:v>5.4210000000000003</c:v>
                </c:pt>
                <c:pt idx="14" formatCode="0.00_);[Red]\(0.00\)">
                  <c:v>5.4370000000000003</c:v>
                </c:pt>
                <c:pt idx="15" formatCode="0.00_);[Red]\(0.00\)">
                  <c:v>5.4329999999999998</c:v>
                </c:pt>
                <c:pt idx="16" formatCode="0.00_);[Red]\(0.00\)">
                  <c:v>5.4409999999999998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24-4A59-BCBD-E150C0183D64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0">
                  <c:v>5.32</c:v>
                </c:pt>
                <c:pt idx="1">
                  <c:v>5.31</c:v>
                </c:pt>
                <c:pt idx="2">
                  <c:v>5.3</c:v>
                </c:pt>
                <c:pt idx="3">
                  <c:v>5.32</c:v>
                </c:pt>
                <c:pt idx="4">
                  <c:v>5.37</c:v>
                </c:pt>
                <c:pt idx="5">
                  <c:v>5.31</c:v>
                </c:pt>
                <c:pt idx="6">
                  <c:v>5.31</c:v>
                </c:pt>
                <c:pt idx="7">
                  <c:v>5.31</c:v>
                </c:pt>
                <c:pt idx="8">
                  <c:v>5.29</c:v>
                </c:pt>
                <c:pt idx="9">
                  <c:v>5.31</c:v>
                </c:pt>
                <c:pt idx="10">
                  <c:v>5.29</c:v>
                </c:pt>
                <c:pt idx="11">
                  <c:v>5.29</c:v>
                </c:pt>
                <c:pt idx="12">
                  <c:v>5.3</c:v>
                </c:pt>
                <c:pt idx="13">
                  <c:v>5.28</c:v>
                </c:pt>
                <c:pt idx="14">
                  <c:v>5.32</c:v>
                </c:pt>
                <c:pt idx="15">
                  <c:v>5.34</c:v>
                </c:pt>
                <c:pt idx="16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24-4A59-BCBD-E150C0183D64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5.38</c:v>
                </c:pt>
                <c:pt idx="1">
                  <c:v>5.38</c:v>
                </c:pt>
                <c:pt idx="2">
                  <c:v>5.38</c:v>
                </c:pt>
                <c:pt idx="3">
                  <c:v>5.37</c:v>
                </c:pt>
                <c:pt idx="4">
                  <c:v>5.37</c:v>
                </c:pt>
                <c:pt idx="5">
                  <c:v>5.39</c:v>
                </c:pt>
                <c:pt idx="6">
                  <c:v>5.38</c:v>
                </c:pt>
                <c:pt idx="7">
                  <c:v>5.38</c:v>
                </c:pt>
                <c:pt idx="8">
                  <c:v>5.37</c:v>
                </c:pt>
                <c:pt idx="9">
                  <c:v>5.38</c:v>
                </c:pt>
                <c:pt idx="10">
                  <c:v>5.38</c:v>
                </c:pt>
                <c:pt idx="11">
                  <c:v>5.39</c:v>
                </c:pt>
                <c:pt idx="12">
                  <c:v>5.39</c:v>
                </c:pt>
                <c:pt idx="13">
                  <c:v>5.38</c:v>
                </c:pt>
                <c:pt idx="14">
                  <c:v>5.37</c:v>
                </c:pt>
                <c:pt idx="15">
                  <c:v>5.38</c:v>
                </c:pt>
                <c:pt idx="16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24-4A59-BCBD-E150C0183D64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5.3916666666666657</c:v>
                </c:pt>
                <c:pt idx="2">
                  <c:v>5.3933333333333335</c:v>
                </c:pt>
                <c:pt idx="3">
                  <c:v>5.4000000000000012</c:v>
                </c:pt>
                <c:pt idx="4">
                  <c:v>5.4000000000000012</c:v>
                </c:pt>
                <c:pt idx="5">
                  <c:v>5.4</c:v>
                </c:pt>
                <c:pt idx="6">
                  <c:v>5.4</c:v>
                </c:pt>
                <c:pt idx="7">
                  <c:v>5.3923076923076918</c:v>
                </c:pt>
                <c:pt idx="8">
                  <c:v>5.3923076923076918</c:v>
                </c:pt>
                <c:pt idx="9">
                  <c:v>5.4000000000000012</c:v>
                </c:pt>
                <c:pt idx="10">
                  <c:v>5.3999999999999995</c:v>
                </c:pt>
                <c:pt idx="11">
                  <c:v>5.4</c:v>
                </c:pt>
                <c:pt idx="12">
                  <c:v>5.4000000000000012</c:v>
                </c:pt>
                <c:pt idx="13">
                  <c:v>5.4000000000000012</c:v>
                </c:pt>
                <c:pt idx="14">
                  <c:v>5.4000000000000012</c:v>
                </c:pt>
                <c:pt idx="15">
                  <c:v>5.3866666666666676</c:v>
                </c:pt>
                <c:pt idx="16">
                  <c:v>5.3866666666666676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24-4A59-BCBD-E150C0183D64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24-4A59-BCBD-E150C0183D64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5.3654857162062237</c:v>
                </c:pt>
                <c:pt idx="1">
                  <c:v>5.3650195192521233</c:v>
                </c:pt>
                <c:pt idx="2">
                  <c:v>5.3717960317460314</c:v>
                </c:pt>
                <c:pt idx="3">
                  <c:v>5.3705393479713939</c:v>
                </c:pt>
                <c:pt idx="4">
                  <c:v>5.3764510233918124</c:v>
                </c:pt>
                <c:pt idx="5">
                  <c:v>5.3712638485353654</c:v>
                </c:pt>
                <c:pt idx="6">
                  <c:v>5.3668781003149677</c:v>
                </c:pt>
                <c:pt idx="7">
                  <c:v>5.3638347233192594</c:v>
                </c:pt>
                <c:pt idx="8">
                  <c:v>5.3679463436622505</c:v>
                </c:pt>
                <c:pt idx="9">
                  <c:v>5.3727036293464767</c:v>
                </c:pt>
                <c:pt idx="10">
                  <c:v>5.3665139693405965</c:v>
                </c:pt>
                <c:pt idx="11">
                  <c:v>5.3685917293233079</c:v>
                </c:pt>
                <c:pt idx="12">
                  <c:v>5.3708662240015617</c:v>
                </c:pt>
                <c:pt idx="13">
                  <c:v>5.368728610209673</c:v>
                </c:pt>
                <c:pt idx="14">
                  <c:v>5.3699142723022906</c:v>
                </c:pt>
                <c:pt idx="15">
                  <c:v>5.3748038288288296</c:v>
                </c:pt>
                <c:pt idx="16">
                  <c:v>5.3854589440417779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24-4A59-BCBD-E150C0183D64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0.11000000000000121</c:v>
                </c:pt>
                <c:pt idx="1">
                  <c:v>0.13000000000000256</c:v>
                </c:pt>
                <c:pt idx="2">
                  <c:v>0.15238095238095362</c:v>
                </c:pt>
                <c:pt idx="3">
                  <c:v>0.12444444444444436</c:v>
                </c:pt>
                <c:pt idx="4">
                  <c:v>0.11122222222222344</c:v>
                </c:pt>
                <c:pt idx="5">
                  <c:v>0.13210526315789561</c:v>
                </c:pt>
                <c:pt idx="6">
                  <c:v>0.11222222222222378</c:v>
                </c:pt>
                <c:pt idx="7">
                  <c:v>9.4545454545457375E-2</c:v>
                </c:pt>
                <c:pt idx="8">
                  <c:v>0.15000000000000036</c:v>
                </c:pt>
                <c:pt idx="9">
                  <c:v>0.1321052631578965</c:v>
                </c:pt>
                <c:pt idx="10">
                  <c:v>0.14400000000000013</c:v>
                </c:pt>
                <c:pt idx="11">
                  <c:v>0.15000000000000036</c:v>
                </c:pt>
                <c:pt idx="12">
                  <c:v>0.13700000000000045</c:v>
                </c:pt>
                <c:pt idx="13">
                  <c:v>0.17000000000000082</c:v>
                </c:pt>
                <c:pt idx="14">
                  <c:v>0.11699999999999999</c:v>
                </c:pt>
                <c:pt idx="15">
                  <c:v>9.966666666666768E-2</c:v>
                </c:pt>
                <c:pt idx="16">
                  <c:v>0.15499999999999936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724-4A59-BCBD-E150C0183D64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724-4A59-BCBD-E150C0183D64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24-4A59-BCBD-E150C0183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243136"/>
        <c:scaling>
          <c:orientation val="minMax"/>
          <c:max val="5.8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0">
                  <c:v>73.5</c:v>
                </c:pt>
                <c:pt idx="1">
                  <c:v>73.3125</c:v>
                </c:pt>
                <c:pt idx="2">
                  <c:v>73.11904761904762</c:v>
                </c:pt>
                <c:pt idx="3">
                  <c:v>73.10526315789474</c:v>
                </c:pt>
                <c:pt idx="4">
                  <c:v>73.236842105263165</c:v>
                </c:pt>
                <c:pt idx="5">
                  <c:v>73.236842105263165</c:v>
                </c:pt>
                <c:pt idx="6">
                  <c:v>73.194015444015449</c:v>
                </c:pt>
                <c:pt idx="7">
                  <c:v>73.263157894736835</c:v>
                </c:pt>
                <c:pt idx="8">
                  <c:v>73.315789473684205</c:v>
                </c:pt>
                <c:pt idx="9">
                  <c:v>73.184210526315795</c:v>
                </c:pt>
                <c:pt idx="10">
                  <c:v>73.5</c:v>
                </c:pt>
                <c:pt idx="11">
                  <c:v>73.763157894736835</c:v>
                </c:pt>
                <c:pt idx="12">
                  <c:v>73.815789473684205</c:v>
                </c:pt>
                <c:pt idx="13">
                  <c:v>73.94736842105263</c:v>
                </c:pt>
                <c:pt idx="14">
                  <c:v>73.688311688311686</c:v>
                </c:pt>
                <c:pt idx="15">
                  <c:v>73.777027027027032</c:v>
                </c:pt>
                <c:pt idx="16">
                  <c:v>73.304054054054049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F-4B95-A32F-B1DBE39216E2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0">
                  <c:v>74.584523809523816</c:v>
                </c:pt>
                <c:pt idx="1">
                  <c:v>75.198666666666668</c:v>
                </c:pt>
                <c:pt idx="2">
                  <c:v>74.327160493827165</c:v>
                </c:pt>
                <c:pt idx="3">
                  <c:v>73.820253164556959</c:v>
                </c:pt>
                <c:pt idx="4">
                  <c:v>74.084090909090889</c:v>
                </c:pt>
                <c:pt idx="5">
                  <c:v>74.007142857142867</c:v>
                </c:pt>
                <c:pt idx="6">
                  <c:v>73.189361702127712</c:v>
                </c:pt>
                <c:pt idx="7">
                  <c:v>73.035802469135803</c:v>
                </c:pt>
                <c:pt idx="8">
                  <c:v>73.259770114942526</c:v>
                </c:pt>
                <c:pt idx="9">
                  <c:v>72.947674418604663</c:v>
                </c:pt>
                <c:pt idx="10">
                  <c:v>73.164999999999992</c:v>
                </c:pt>
                <c:pt idx="11">
                  <c:v>72.932142857142907</c:v>
                </c:pt>
                <c:pt idx="12">
                  <c:v>72.81573033707862</c:v>
                </c:pt>
                <c:pt idx="13">
                  <c:v>73.04285714285713</c:v>
                </c:pt>
                <c:pt idx="14">
                  <c:v>73.638554216867476</c:v>
                </c:pt>
                <c:pt idx="15">
                  <c:v>72.953488372092991</c:v>
                </c:pt>
                <c:pt idx="16">
                  <c:v>72.801282051282058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F-4B95-A32F-B1DBE39216E2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0">
                  <c:v>72.666666666666671</c:v>
                </c:pt>
                <c:pt idx="1">
                  <c:v>72.80952380952381</c:v>
                </c:pt>
                <c:pt idx="2">
                  <c:v>73.55</c:v>
                </c:pt>
                <c:pt idx="3">
                  <c:v>73.400000000000006</c:v>
                </c:pt>
                <c:pt idx="4">
                  <c:v>72.89473684210526</c:v>
                </c:pt>
                <c:pt idx="5">
                  <c:v>72.588235294117652</c:v>
                </c:pt>
                <c:pt idx="6">
                  <c:v>73.3125</c:v>
                </c:pt>
                <c:pt idx="7">
                  <c:v>73.631578947368425</c:v>
                </c:pt>
                <c:pt idx="8">
                  <c:v>74.235294117647058</c:v>
                </c:pt>
                <c:pt idx="9">
                  <c:v>73.650000000000006</c:v>
                </c:pt>
                <c:pt idx="10">
                  <c:v>74.571428571428569</c:v>
                </c:pt>
                <c:pt idx="11">
                  <c:v>74.400000000000006</c:v>
                </c:pt>
                <c:pt idx="12">
                  <c:v>74.222222222222229</c:v>
                </c:pt>
                <c:pt idx="13">
                  <c:v>74.227272727272734</c:v>
                </c:pt>
                <c:pt idx="14">
                  <c:v>72.8</c:v>
                </c:pt>
                <c:pt idx="15">
                  <c:v>72.526315789473685</c:v>
                </c:pt>
                <c:pt idx="16">
                  <c:v>72.25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EF-4B95-A32F-B1DBE39216E2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73.054000000000002</c:v>
                </c:pt>
                <c:pt idx="1">
                  <c:v>72.906000000000006</c:v>
                </c:pt>
                <c:pt idx="2">
                  <c:v>73.064999999999998</c:v>
                </c:pt>
                <c:pt idx="3">
                  <c:v>73.006</c:v>
                </c:pt>
                <c:pt idx="4">
                  <c:v>73.727999999999994</c:v>
                </c:pt>
                <c:pt idx="5">
                  <c:v>74.203999999999994</c:v>
                </c:pt>
                <c:pt idx="6">
                  <c:v>74.066000000000003</c:v>
                </c:pt>
                <c:pt idx="7">
                  <c:v>74.090999999999994</c:v>
                </c:pt>
                <c:pt idx="8">
                  <c:v>73.661000000000001</c:v>
                </c:pt>
                <c:pt idx="9">
                  <c:v>73.534999999999997</c:v>
                </c:pt>
                <c:pt idx="10">
                  <c:v>73.075000000000003</c:v>
                </c:pt>
                <c:pt idx="11">
                  <c:v>72.997</c:v>
                </c:pt>
                <c:pt idx="12">
                  <c:v>73.215000000000003</c:v>
                </c:pt>
                <c:pt idx="13">
                  <c:v>73.460999999999999</c:v>
                </c:pt>
                <c:pt idx="14">
                  <c:v>73.712999999999994</c:v>
                </c:pt>
                <c:pt idx="15">
                  <c:v>73.686000000000007</c:v>
                </c:pt>
                <c:pt idx="16">
                  <c:v>73.75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F-4B95-A32F-B1DBE39216E2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0">
                  <c:v>73.05</c:v>
                </c:pt>
                <c:pt idx="1">
                  <c:v>72.95</c:v>
                </c:pt>
                <c:pt idx="2">
                  <c:v>73</c:v>
                </c:pt>
                <c:pt idx="3">
                  <c:v>73.055555555555557</c:v>
                </c:pt>
                <c:pt idx="4">
                  <c:v>72.95</c:v>
                </c:pt>
                <c:pt idx="5">
                  <c:v>72.684210526315795</c:v>
                </c:pt>
                <c:pt idx="6">
                  <c:v>73</c:v>
                </c:pt>
                <c:pt idx="7">
                  <c:v>72.772727272727266</c:v>
                </c:pt>
                <c:pt idx="8">
                  <c:v>72.75</c:v>
                </c:pt>
                <c:pt idx="9">
                  <c:v>73</c:v>
                </c:pt>
                <c:pt idx="10">
                  <c:v>73.095238095238102</c:v>
                </c:pt>
                <c:pt idx="11">
                  <c:v>73.349999999999994</c:v>
                </c:pt>
                <c:pt idx="12">
                  <c:v>73.13636363636364</c:v>
                </c:pt>
                <c:pt idx="13">
                  <c:v>73.25</c:v>
                </c:pt>
                <c:pt idx="14">
                  <c:v>73.05</c:v>
                </c:pt>
                <c:pt idx="15">
                  <c:v>73.05</c:v>
                </c:pt>
                <c:pt idx="16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EF-4B95-A32F-B1DBE39216E2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74.111111111111114</c:v>
                </c:pt>
                <c:pt idx="1">
                  <c:v>74.083333333333329</c:v>
                </c:pt>
                <c:pt idx="2">
                  <c:v>74.789682539682531</c:v>
                </c:pt>
                <c:pt idx="3">
                  <c:v>74.440476190476176</c:v>
                </c:pt>
                <c:pt idx="4">
                  <c:v>75.145833333333329</c:v>
                </c:pt>
                <c:pt idx="5">
                  <c:v>74.591666666666669</c:v>
                </c:pt>
                <c:pt idx="6">
                  <c:v>74.681034482758619</c:v>
                </c:pt>
                <c:pt idx="7">
                  <c:v>74.650000000000006</c:v>
                </c:pt>
                <c:pt idx="8">
                  <c:v>74.613636363636374</c:v>
                </c:pt>
                <c:pt idx="9">
                  <c:v>74.295833333333334</c:v>
                </c:pt>
                <c:pt idx="10">
                  <c:v>74.155797101449267</c:v>
                </c:pt>
                <c:pt idx="11">
                  <c:v>74.364035087719301</c:v>
                </c:pt>
                <c:pt idx="12">
                  <c:v>74.44047619047619</c:v>
                </c:pt>
                <c:pt idx="13">
                  <c:v>74.357142857142861</c:v>
                </c:pt>
                <c:pt idx="14">
                  <c:v>73.224137931034477</c:v>
                </c:pt>
                <c:pt idx="15">
                  <c:v>73.666666666666671</c:v>
                </c:pt>
                <c:pt idx="16">
                  <c:v>73.858585858585855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EF-4B95-A32F-B1DBE39216E2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0">
                  <c:v>73.167000000000002</c:v>
                </c:pt>
                <c:pt idx="1">
                  <c:v>73.016000000000005</c:v>
                </c:pt>
                <c:pt idx="2">
                  <c:v>72.593999999999994</c:v>
                </c:pt>
                <c:pt idx="3">
                  <c:v>73.459000000000003</c:v>
                </c:pt>
                <c:pt idx="4">
                  <c:v>72.906999999999996</c:v>
                </c:pt>
                <c:pt idx="5">
                  <c:v>73.119</c:v>
                </c:pt>
                <c:pt idx="6">
                  <c:v>72.927000000000007</c:v>
                </c:pt>
                <c:pt idx="7">
                  <c:v>72.44</c:v>
                </c:pt>
                <c:pt idx="8">
                  <c:v>73.081999999999994</c:v>
                </c:pt>
                <c:pt idx="9">
                  <c:v>73.085999999999999</c:v>
                </c:pt>
                <c:pt idx="10">
                  <c:v>73.317999999999998</c:v>
                </c:pt>
                <c:pt idx="11">
                  <c:v>73.048000000000002</c:v>
                </c:pt>
                <c:pt idx="12">
                  <c:v>72.954999999999998</c:v>
                </c:pt>
                <c:pt idx="13">
                  <c:v>72.311000000000007</c:v>
                </c:pt>
                <c:pt idx="14">
                  <c:v>72.233000000000004</c:v>
                </c:pt>
                <c:pt idx="15">
                  <c:v>72.512</c:v>
                </c:pt>
                <c:pt idx="16">
                  <c:v>73.111999999999995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EF-4B95-A32F-B1DBE39216E2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0">
                  <c:v>72.2</c:v>
                </c:pt>
                <c:pt idx="1">
                  <c:v>73.3</c:v>
                </c:pt>
                <c:pt idx="2">
                  <c:v>73.2</c:v>
                </c:pt>
                <c:pt idx="3">
                  <c:v>73</c:v>
                </c:pt>
                <c:pt idx="4">
                  <c:v>73.3</c:v>
                </c:pt>
                <c:pt idx="5">
                  <c:v>73.8</c:v>
                </c:pt>
                <c:pt idx="6">
                  <c:v>73</c:v>
                </c:pt>
                <c:pt idx="7">
                  <c:v>72.7</c:v>
                </c:pt>
                <c:pt idx="8">
                  <c:v>72.5</c:v>
                </c:pt>
                <c:pt idx="9">
                  <c:v>72.8</c:v>
                </c:pt>
                <c:pt idx="10">
                  <c:v>72.2</c:v>
                </c:pt>
                <c:pt idx="11">
                  <c:v>73</c:v>
                </c:pt>
                <c:pt idx="12">
                  <c:v>72.7</c:v>
                </c:pt>
                <c:pt idx="13">
                  <c:v>73.400000000000006</c:v>
                </c:pt>
                <c:pt idx="14">
                  <c:v>73.400000000000006</c:v>
                </c:pt>
                <c:pt idx="15">
                  <c:v>73.900000000000006</c:v>
                </c:pt>
                <c:pt idx="16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EF-4B95-A32F-B1DBE39216E2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73.06</c:v>
                </c:pt>
                <c:pt idx="1">
                  <c:v>73.88</c:v>
                </c:pt>
                <c:pt idx="2">
                  <c:v>74.22</c:v>
                </c:pt>
                <c:pt idx="3">
                  <c:v>74.010000000000005</c:v>
                </c:pt>
                <c:pt idx="4">
                  <c:v>73.709999999999994</c:v>
                </c:pt>
                <c:pt idx="5">
                  <c:v>73.52</c:v>
                </c:pt>
                <c:pt idx="6">
                  <c:v>73.34</c:v>
                </c:pt>
                <c:pt idx="7">
                  <c:v>72.91</c:v>
                </c:pt>
                <c:pt idx="8">
                  <c:v>73.08</c:v>
                </c:pt>
                <c:pt idx="9">
                  <c:v>73.94</c:v>
                </c:pt>
                <c:pt idx="10">
                  <c:v>72.790000000000006</c:v>
                </c:pt>
                <c:pt idx="11">
                  <c:v>72.39</c:v>
                </c:pt>
                <c:pt idx="12">
                  <c:v>72.37</c:v>
                </c:pt>
                <c:pt idx="13">
                  <c:v>73.78</c:v>
                </c:pt>
                <c:pt idx="14">
                  <c:v>73.77</c:v>
                </c:pt>
                <c:pt idx="15">
                  <c:v>73.959999999999994</c:v>
                </c:pt>
                <c:pt idx="16">
                  <c:v>73.98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EF-4B95-A32F-B1DBE39216E2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74.083333333333329</c:v>
                </c:pt>
                <c:pt idx="2">
                  <c:v>75.533333333333331</c:v>
                </c:pt>
                <c:pt idx="3">
                  <c:v>74.533333333333331</c:v>
                </c:pt>
                <c:pt idx="4">
                  <c:v>73.8</c:v>
                </c:pt>
                <c:pt idx="5">
                  <c:v>76.428571428571431</c:v>
                </c:pt>
                <c:pt idx="6">
                  <c:v>74.461538461538467</c:v>
                </c:pt>
                <c:pt idx="7">
                  <c:v>74</c:v>
                </c:pt>
                <c:pt idx="8">
                  <c:v>74.15384615384616</c:v>
                </c:pt>
                <c:pt idx="9">
                  <c:v>74.733333333333334</c:v>
                </c:pt>
                <c:pt idx="10">
                  <c:v>76.5</c:v>
                </c:pt>
                <c:pt idx="11">
                  <c:v>74.142857142857139</c:v>
                </c:pt>
                <c:pt idx="12">
                  <c:v>75.733333333333334</c:v>
                </c:pt>
                <c:pt idx="13">
                  <c:v>76.466666666666669</c:v>
                </c:pt>
                <c:pt idx="14">
                  <c:v>76.266666666666666</c:v>
                </c:pt>
                <c:pt idx="15">
                  <c:v>74.666666666666671</c:v>
                </c:pt>
                <c:pt idx="16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EF-4B95-A32F-B1DBE39216E2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73</c:v>
                </c:pt>
                <c:pt idx="1">
                  <c:v>73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EF-4B95-A32F-B1DBE39216E2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73.265922398589083</c:v>
                </c:pt>
                <c:pt idx="1">
                  <c:v>73.5539357142857</c:v>
                </c:pt>
                <c:pt idx="2">
                  <c:v>73.73982239858907</c:v>
                </c:pt>
                <c:pt idx="3">
                  <c:v>73.582988140181669</c:v>
                </c:pt>
                <c:pt idx="4">
                  <c:v>73.575650318979257</c:v>
                </c:pt>
                <c:pt idx="5">
                  <c:v>73.817966887807756</c:v>
                </c:pt>
                <c:pt idx="6">
                  <c:v>73.517145009044029</c:v>
                </c:pt>
                <c:pt idx="7">
                  <c:v>73.349426658396837</c:v>
                </c:pt>
                <c:pt idx="8">
                  <c:v>73.465133622375646</c:v>
                </c:pt>
                <c:pt idx="9">
                  <c:v>73.517205161158699</c:v>
                </c:pt>
                <c:pt idx="10">
                  <c:v>73.637046376811583</c:v>
                </c:pt>
                <c:pt idx="11">
                  <c:v>73.438719298245616</c:v>
                </c:pt>
                <c:pt idx="12">
                  <c:v>73.540391519315818</c:v>
                </c:pt>
                <c:pt idx="13">
                  <c:v>73.824330781499199</c:v>
                </c:pt>
                <c:pt idx="14">
                  <c:v>73.578367050288023</c:v>
                </c:pt>
                <c:pt idx="15">
                  <c:v>73.469816452192703</c:v>
                </c:pt>
                <c:pt idx="16">
                  <c:v>73.435592196392193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EEF-4B95-A32F-B1DBE39216E2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2.384523809523813</c:v>
                </c:pt>
                <c:pt idx="1">
                  <c:v>2.3891428571428577</c:v>
                </c:pt>
                <c:pt idx="2">
                  <c:v>2.9393333333333374</c:v>
                </c:pt>
                <c:pt idx="3">
                  <c:v>1.5333333333333314</c:v>
                </c:pt>
                <c:pt idx="4">
                  <c:v>2.2510964912280684</c:v>
                </c:pt>
                <c:pt idx="5">
                  <c:v>3.8403361344537785</c:v>
                </c:pt>
                <c:pt idx="6">
                  <c:v>1.7540344827586125</c:v>
                </c:pt>
                <c:pt idx="7">
                  <c:v>2.210000000000008</c:v>
                </c:pt>
                <c:pt idx="8">
                  <c:v>2.113636363636374</c:v>
                </c:pt>
                <c:pt idx="9">
                  <c:v>1.9333333333333371</c:v>
                </c:pt>
                <c:pt idx="10">
                  <c:v>4.2999999999999972</c:v>
                </c:pt>
                <c:pt idx="11">
                  <c:v>2.0100000000000051</c:v>
                </c:pt>
                <c:pt idx="12">
                  <c:v>3.3633333333333297</c:v>
                </c:pt>
                <c:pt idx="13">
                  <c:v>4.1556666666666615</c:v>
                </c:pt>
                <c:pt idx="14">
                  <c:v>4.0336666666666616</c:v>
                </c:pt>
                <c:pt idx="15">
                  <c:v>2.1546666666666709</c:v>
                </c:pt>
                <c:pt idx="16">
                  <c:v>2.1500000000000057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EEF-4B95-A32F-B1DBE39216E2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EF-4B95-A32F-B1DBE39216E2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EEF-4B95-A32F-B1DBE392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254912"/>
        <c:scaling>
          <c:orientation val="minMax"/>
          <c:max val="81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0">
                  <c:v>98.078947368421055</c:v>
                </c:pt>
                <c:pt idx="1">
                  <c:v>97.96875</c:v>
                </c:pt>
                <c:pt idx="2">
                  <c:v>98.11904761904762</c:v>
                </c:pt>
                <c:pt idx="3">
                  <c:v>98.15789473684211</c:v>
                </c:pt>
                <c:pt idx="4">
                  <c:v>98.078947368421055</c:v>
                </c:pt>
                <c:pt idx="5">
                  <c:v>97.94736842105263</c:v>
                </c:pt>
                <c:pt idx="6">
                  <c:v>98.168918918918919</c:v>
                </c:pt>
                <c:pt idx="7">
                  <c:v>98.236842105263165</c:v>
                </c:pt>
                <c:pt idx="8">
                  <c:v>97.84210526315789</c:v>
                </c:pt>
                <c:pt idx="9">
                  <c:v>98.184210526315795</c:v>
                </c:pt>
                <c:pt idx="10">
                  <c:v>98.078947368421055</c:v>
                </c:pt>
                <c:pt idx="11">
                  <c:v>98.026315789473685</c:v>
                </c:pt>
                <c:pt idx="12">
                  <c:v>98.184210526315795</c:v>
                </c:pt>
                <c:pt idx="13">
                  <c:v>98.05263157894737</c:v>
                </c:pt>
                <c:pt idx="14">
                  <c:v>97.904761904761912</c:v>
                </c:pt>
                <c:pt idx="15">
                  <c:v>97.999034749034749</c:v>
                </c:pt>
                <c:pt idx="16">
                  <c:v>98.160231660231659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D-46C8-A46E-81D5F0BB599C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0">
                  <c:v>99.710714285714275</c:v>
                </c:pt>
                <c:pt idx="1">
                  <c:v>100.29066666666664</c:v>
                </c:pt>
                <c:pt idx="2">
                  <c:v>99.106172839506172</c:v>
                </c:pt>
                <c:pt idx="3">
                  <c:v>99.04936708860761</c:v>
                </c:pt>
                <c:pt idx="4">
                  <c:v>98.676470588235318</c:v>
                </c:pt>
                <c:pt idx="5">
                  <c:v>98.6663157894737</c:v>
                </c:pt>
                <c:pt idx="6">
                  <c:v>98.047872340425556</c:v>
                </c:pt>
                <c:pt idx="7">
                  <c:v>98.732098765432085</c:v>
                </c:pt>
                <c:pt idx="8">
                  <c:v>98.79540229885059</c:v>
                </c:pt>
                <c:pt idx="9">
                  <c:v>98.12588235294119</c:v>
                </c:pt>
                <c:pt idx="10">
                  <c:v>98.187341772151896</c:v>
                </c:pt>
                <c:pt idx="11">
                  <c:v>98.238271604938291</c:v>
                </c:pt>
                <c:pt idx="12">
                  <c:v>98.439080459770139</c:v>
                </c:pt>
                <c:pt idx="13">
                  <c:v>98.234666666666641</c:v>
                </c:pt>
                <c:pt idx="14">
                  <c:v>98.286585365853654</c:v>
                </c:pt>
                <c:pt idx="15">
                  <c:v>98.294318181818184</c:v>
                </c:pt>
                <c:pt idx="16">
                  <c:v>98.327272727272742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D-46C8-A46E-81D5F0BB599C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0">
                  <c:v>99.705882352941174</c:v>
                </c:pt>
                <c:pt idx="1">
                  <c:v>99.0625</c:v>
                </c:pt>
                <c:pt idx="2">
                  <c:v>98</c:v>
                </c:pt>
                <c:pt idx="3">
                  <c:v>96.833333333333329</c:v>
                </c:pt>
                <c:pt idx="4">
                  <c:v>97.78947368421052</c:v>
                </c:pt>
                <c:pt idx="5">
                  <c:v>97.666666666666671</c:v>
                </c:pt>
                <c:pt idx="6">
                  <c:v>97.733333333333334</c:v>
                </c:pt>
                <c:pt idx="7">
                  <c:v>97.705882352941174</c:v>
                </c:pt>
                <c:pt idx="8">
                  <c:v>97.875</c:v>
                </c:pt>
                <c:pt idx="9">
                  <c:v>97.941176470588232</c:v>
                </c:pt>
                <c:pt idx="10">
                  <c:v>97.941176470588232</c:v>
                </c:pt>
                <c:pt idx="11">
                  <c:v>98.421052631578945</c:v>
                </c:pt>
                <c:pt idx="12">
                  <c:v>97.78947368421052</c:v>
                </c:pt>
                <c:pt idx="13">
                  <c:v>98</c:v>
                </c:pt>
                <c:pt idx="14">
                  <c:v>98.21052631578948</c:v>
                </c:pt>
                <c:pt idx="15">
                  <c:v>98</c:v>
                </c:pt>
                <c:pt idx="16">
                  <c:v>97.21052631578948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D-46C8-A46E-81D5F0BB599C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96.951999999999998</c:v>
                </c:pt>
                <c:pt idx="1">
                  <c:v>97.055999999999997</c:v>
                </c:pt>
                <c:pt idx="2">
                  <c:v>97.116</c:v>
                </c:pt>
                <c:pt idx="3">
                  <c:v>97.311000000000007</c:v>
                </c:pt>
                <c:pt idx="4">
                  <c:v>98.349000000000004</c:v>
                </c:pt>
                <c:pt idx="5">
                  <c:v>98.391999999999996</c:v>
                </c:pt>
                <c:pt idx="6">
                  <c:v>98.488</c:v>
                </c:pt>
                <c:pt idx="7">
                  <c:v>98.784999999999997</c:v>
                </c:pt>
                <c:pt idx="8">
                  <c:v>97.894000000000005</c:v>
                </c:pt>
                <c:pt idx="9">
                  <c:v>98.370999999999995</c:v>
                </c:pt>
                <c:pt idx="10">
                  <c:v>98.183000000000007</c:v>
                </c:pt>
                <c:pt idx="11">
                  <c:v>97.385000000000005</c:v>
                </c:pt>
                <c:pt idx="12">
                  <c:v>98.495000000000005</c:v>
                </c:pt>
                <c:pt idx="13">
                  <c:v>99.427999999999997</c:v>
                </c:pt>
                <c:pt idx="14">
                  <c:v>98.924999999999997</c:v>
                </c:pt>
                <c:pt idx="15">
                  <c:v>99.332999999999998</c:v>
                </c:pt>
                <c:pt idx="1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D-46C8-A46E-81D5F0BB599C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0">
                  <c:v>97.9</c:v>
                </c:pt>
                <c:pt idx="1">
                  <c:v>97.9</c:v>
                </c:pt>
                <c:pt idx="2">
                  <c:v>97.80952380952381</c:v>
                </c:pt>
                <c:pt idx="3">
                  <c:v>97.833333333333329</c:v>
                </c:pt>
                <c:pt idx="4">
                  <c:v>98.5</c:v>
                </c:pt>
                <c:pt idx="5">
                  <c:v>97.631578947368425</c:v>
                </c:pt>
                <c:pt idx="6">
                  <c:v>98.222222222222229</c:v>
                </c:pt>
                <c:pt idx="7">
                  <c:v>98</c:v>
                </c:pt>
                <c:pt idx="8">
                  <c:v>97.55</c:v>
                </c:pt>
                <c:pt idx="9">
                  <c:v>97.631578947368425</c:v>
                </c:pt>
                <c:pt idx="10">
                  <c:v>97.571428571428569</c:v>
                </c:pt>
                <c:pt idx="11">
                  <c:v>97.6</c:v>
                </c:pt>
                <c:pt idx="12">
                  <c:v>97.86363636363636</c:v>
                </c:pt>
                <c:pt idx="13">
                  <c:v>97.65</c:v>
                </c:pt>
                <c:pt idx="14">
                  <c:v>97.7</c:v>
                </c:pt>
                <c:pt idx="15">
                  <c:v>97.25</c:v>
                </c:pt>
                <c:pt idx="16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D-46C8-A46E-81D5F0BB599C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0">
                  <c:v>98.416666666666671</c:v>
                </c:pt>
                <c:pt idx="1">
                  <c:v>99.339506172839506</c:v>
                </c:pt>
                <c:pt idx="2">
                  <c:v>96.928571428571431</c:v>
                </c:pt>
                <c:pt idx="3">
                  <c:v>96.393333333333345</c:v>
                </c:pt>
                <c:pt idx="4">
                  <c:v>96.904761904761912</c:v>
                </c:pt>
                <c:pt idx="5">
                  <c:v>97.064102564102555</c:v>
                </c:pt>
                <c:pt idx="6">
                  <c:v>96.62777777777778</c:v>
                </c:pt>
                <c:pt idx="7">
                  <c:v>96.333333333333329</c:v>
                </c:pt>
                <c:pt idx="8">
                  <c:v>97.234848484848484</c:v>
                </c:pt>
                <c:pt idx="9">
                  <c:v>95.866666666666674</c:v>
                </c:pt>
                <c:pt idx="10">
                  <c:v>96.409090909090907</c:v>
                </c:pt>
                <c:pt idx="11">
                  <c:v>96.456140350877192</c:v>
                </c:pt>
                <c:pt idx="12">
                  <c:v>96.219047619047629</c:v>
                </c:pt>
                <c:pt idx="13">
                  <c:v>96.824404761904745</c:v>
                </c:pt>
                <c:pt idx="14">
                  <c:v>97.72988505747125</c:v>
                </c:pt>
                <c:pt idx="15">
                  <c:v>97.447530864197532</c:v>
                </c:pt>
                <c:pt idx="16">
                  <c:v>97.967171717171709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1D-46C8-A46E-81D5F0BB599C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0">
                  <c:v>97.5</c:v>
                </c:pt>
                <c:pt idx="1">
                  <c:v>97.704999999999998</c:v>
                </c:pt>
                <c:pt idx="2">
                  <c:v>98.031000000000006</c:v>
                </c:pt>
                <c:pt idx="3">
                  <c:v>97.805999999999997</c:v>
                </c:pt>
                <c:pt idx="4">
                  <c:v>97.685000000000002</c:v>
                </c:pt>
                <c:pt idx="5">
                  <c:v>97.864000000000004</c:v>
                </c:pt>
                <c:pt idx="6">
                  <c:v>98.63</c:v>
                </c:pt>
                <c:pt idx="7">
                  <c:v>98.4</c:v>
                </c:pt>
                <c:pt idx="8">
                  <c:v>96.623000000000005</c:v>
                </c:pt>
                <c:pt idx="9">
                  <c:v>95.361999999999995</c:v>
                </c:pt>
                <c:pt idx="10">
                  <c:v>96.388000000000005</c:v>
                </c:pt>
                <c:pt idx="11">
                  <c:v>96.177000000000007</c:v>
                </c:pt>
                <c:pt idx="12">
                  <c:v>96.313000000000002</c:v>
                </c:pt>
                <c:pt idx="13">
                  <c:v>97.212999999999994</c:v>
                </c:pt>
                <c:pt idx="14">
                  <c:v>95.775000000000006</c:v>
                </c:pt>
                <c:pt idx="15">
                  <c:v>95.31</c:v>
                </c:pt>
                <c:pt idx="16">
                  <c:v>96.289000000000001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1D-46C8-A46E-81D5F0BB599C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0">
                  <c:v>99.1</c:v>
                </c:pt>
                <c:pt idx="1">
                  <c:v>98.5</c:v>
                </c:pt>
                <c:pt idx="2">
                  <c:v>97</c:v>
                </c:pt>
                <c:pt idx="3">
                  <c:v>97.5</c:v>
                </c:pt>
                <c:pt idx="4">
                  <c:v>97.7</c:v>
                </c:pt>
                <c:pt idx="5">
                  <c:v>99.8</c:v>
                </c:pt>
                <c:pt idx="6">
                  <c:v>99.5</c:v>
                </c:pt>
                <c:pt idx="7">
                  <c:v>99</c:v>
                </c:pt>
                <c:pt idx="8">
                  <c:v>98.8</c:v>
                </c:pt>
                <c:pt idx="9">
                  <c:v>98.9</c:v>
                </c:pt>
                <c:pt idx="10">
                  <c:v>98.6</c:v>
                </c:pt>
                <c:pt idx="11">
                  <c:v>97.9</c:v>
                </c:pt>
                <c:pt idx="12">
                  <c:v>98.7</c:v>
                </c:pt>
                <c:pt idx="13">
                  <c:v>99.2</c:v>
                </c:pt>
                <c:pt idx="14">
                  <c:v>98.1</c:v>
                </c:pt>
                <c:pt idx="15">
                  <c:v>98.4</c:v>
                </c:pt>
                <c:pt idx="16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1D-46C8-A46E-81D5F0BB599C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99.94</c:v>
                </c:pt>
                <c:pt idx="1">
                  <c:v>99.48</c:v>
                </c:pt>
                <c:pt idx="2">
                  <c:v>98.21</c:v>
                </c:pt>
                <c:pt idx="3">
                  <c:v>98.33</c:v>
                </c:pt>
                <c:pt idx="4">
                  <c:v>99.33</c:v>
                </c:pt>
                <c:pt idx="5">
                  <c:v>98.67</c:v>
                </c:pt>
                <c:pt idx="6">
                  <c:v>98.04</c:v>
                </c:pt>
                <c:pt idx="7">
                  <c:v>96.5</c:v>
                </c:pt>
                <c:pt idx="8">
                  <c:v>96.62</c:v>
                </c:pt>
                <c:pt idx="9">
                  <c:v>99.4</c:v>
                </c:pt>
                <c:pt idx="10">
                  <c:v>98.15</c:v>
                </c:pt>
                <c:pt idx="11">
                  <c:v>98</c:v>
                </c:pt>
                <c:pt idx="12">
                  <c:v>98.19</c:v>
                </c:pt>
                <c:pt idx="13">
                  <c:v>100.02</c:v>
                </c:pt>
                <c:pt idx="14">
                  <c:v>95.89</c:v>
                </c:pt>
                <c:pt idx="15">
                  <c:v>94.52</c:v>
                </c:pt>
                <c:pt idx="16">
                  <c:v>94.74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1D-46C8-A46E-81D5F0BB599C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96.5</c:v>
                </c:pt>
                <c:pt idx="2">
                  <c:v>97.733333333333334</c:v>
                </c:pt>
                <c:pt idx="3">
                  <c:v>97.4</c:v>
                </c:pt>
                <c:pt idx="4">
                  <c:v>96.86666666666666</c:v>
                </c:pt>
                <c:pt idx="5">
                  <c:v>97.357142857142861</c:v>
                </c:pt>
                <c:pt idx="6">
                  <c:v>97.15384615384616</c:v>
                </c:pt>
                <c:pt idx="7">
                  <c:v>97</c:v>
                </c:pt>
                <c:pt idx="8">
                  <c:v>96.384615384615387</c:v>
                </c:pt>
                <c:pt idx="9">
                  <c:v>96</c:v>
                </c:pt>
                <c:pt idx="10">
                  <c:v>97</c:v>
                </c:pt>
                <c:pt idx="11">
                  <c:v>96.642857142857139</c:v>
                </c:pt>
                <c:pt idx="12">
                  <c:v>97.266666666666666</c:v>
                </c:pt>
                <c:pt idx="13">
                  <c:v>97.2</c:v>
                </c:pt>
                <c:pt idx="14">
                  <c:v>97.13333333333334</c:v>
                </c:pt>
                <c:pt idx="15">
                  <c:v>96.4</c:v>
                </c:pt>
                <c:pt idx="16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1D-46C8-A46E-81D5F0BB599C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1D-46C8-A46E-81D5F0BB599C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98.589356741527027</c:v>
                </c:pt>
                <c:pt idx="1">
                  <c:v>98.380242283950622</c:v>
                </c:pt>
                <c:pt idx="2">
                  <c:v>97.805364902998235</c:v>
                </c:pt>
                <c:pt idx="3">
                  <c:v>97.661426182544986</c:v>
                </c:pt>
                <c:pt idx="4">
                  <c:v>97.988032021229557</c:v>
                </c:pt>
                <c:pt idx="5">
                  <c:v>98.10591752458069</c:v>
                </c:pt>
                <c:pt idx="6">
                  <c:v>98.061197074652398</c:v>
                </c:pt>
                <c:pt idx="7">
                  <c:v>97.869315655696965</c:v>
                </c:pt>
                <c:pt idx="8">
                  <c:v>97.561897143147235</c:v>
                </c:pt>
                <c:pt idx="9">
                  <c:v>97.57825149638802</c:v>
                </c:pt>
                <c:pt idx="10">
                  <c:v>97.650898509168059</c:v>
                </c:pt>
                <c:pt idx="11">
                  <c:v>97.484663751972519</c:v>
                </c:pt>
                <c:pt idx="12">
                  <c:v>97.746011531964726</c:v>
                </c:pt>
                <c:pt idx="13">
                  <c:v>98.182270300751867</c:v>
                </c:pt>
                <c:pt idx="14">
                  <c:v>97.565509197720957</c:v>
                </c:pt>
                <c:pt idx="15">
                  <c:v>97.295388379505042</c:v>
                </c:pt>
                <c:pt idx="16">
                  <c:v>97.329420242046552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1D-46C8-A46E-81D5F0BB599C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2.9879999999999995</c:v>
                </c:pt>
                <c:pt idx="1">
                  <c:v>3.7906666666666382</c:v>
                </c:pt>
                <c:pt idx="2">
                  <c:v>2.1776014109347415</c:v>
                </c:pt>
                <c:pt idx="3">
                  <c:v>2.6560337552742652</c:v>
                </c:pt>
                <c:pt idx="4">
                  <c:v>2.4633333333333383</c:v>
                </c:pt>
                <c:pt idx="5">
                  <c:v>2.7358974358974422</c:v>
                </c:pt>
                <c:pt idx="6">
                  <c:v>2.87222222222222</c:v>
                </c:pt>
                <c:pt idx="7">
                  <c:v>2.6666666666666714</c:v>
                </c:pt>
                <c:pt idx="8">
                  <c:v>2.4153846153846104</c:v>
                </c:pt>
                <c:pt idx="9">
                  <c:v>4.0380000000000109</c:v>
                </c:pt>
                <c:pt idx="10">
                  <c:v>2.2119999999999891</c:v>
                </c:pt>
                <c:pt idx="11">
                  <c:v>2.2440526315789384</c:v>
                </c:pt>
                <c:pt idx="12">
                  <c:v>2.4809523809523739</c:v>
                </c:pt>
                <c:pt idx="13">
                  <c:v>3.195595238095251</c:v>
                </c:pt>
                <c:pt idx="14">
                  <c:v>3.1499999999999915</c:v>
                </c:pt>
                <c:pt idx="15">
                  <c:v>4.8130000000000024</c:v>
                </c:pt>
                <c:pt idx="16">
                  <c:v>4.2600000000000051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1D-46C8-A46E-81D5F0BB599C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  <c:pt idx="7">
                  <c:v>93</c:v>
                </c:pt>
                <c:pt idx="8">
                  <c:v>93</c:v>
                </c:pt>
                <c:pt idx="9">
                  <c:v>93</c:v>
                </c:pt>
                <c:pt idx="10">
                  <c:v>93</c:v>
                </c:pt>
                <c:pt idx="11">
                  <c:v>93</c:v>
                </c:pt>
                <c:pt idx="12">
                  <c:v>93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01D-46C8-A46E-81D5F0BB599C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01D-46C8-A46E-81D5F0BB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04640"/>
        <c:scaling>
          <c:orientation val="minMax"/>
          <c:max val="108"/>
          <c:min val="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0">
                  <c:v>271.15789473684208</c:v>
                </c:pt>
                <c:pt idx="1">
                  <c:v>270.4375</c:v>
                </c:pt>
                <c:pt idx="2">
                  <c:v>270.57142857142856</c:v>
                </c:pt>
                <c:pt idx="3">
                  <c:v>270.0263157894737</c:v>
                </c:pt>
                <c:pt idx="4">
                  <c:v>270.86842105263156</c:v>
                </c:pt>
                <c:pt idx="5">
                  <c:v>270.07894736842104</c:v>
                </c:pt>
                <c:pt idx="6">
                  <c:v>270.35714285714289</c:v>
                </c:pt>
                <c:pt idx="7">
                  <c:v>270.07894736842104</c:v>
                </c:pt>
                <c:pt idx="8">
                  <c:v>269.84210526315792</c:v>
                </c:pt>
                <c:pt idx="9">
                  <c:v>269.07894736842104</c:v>
                </c:pt>
                <c:pt idx="10">
                  <c:v>270.34210526315792</c:v>
                </c:pt>
                <c:pt idx="11">
                  <c:v>269.5</c:v>
                </c:pt>
                <c:pt idx="12">
                  <c:v>270.10526315789474</c:v>
                </c:pt>
                <c:pt idx="13">
                  <c:v>270.65789473684208</c:v>
                </c:pt>
                <c:pt idx="14">
                  <c:v>270.37878787878788</c:v>
                </c:pt>
                <c:pt idx="15">
                  <c:v>270.503861003861</c:v>
                </c:pt>
                <c:pt idx="16">
                  <c:v>270.74227799227799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3-4EE7-B761-9E12D90291B9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0">
                  <c:v>272.25301204819289</c:v>
                </c:pt>
                <c:pt idx="1">
                  <c:v>272.90666666666664</c:v>
                </c:pt>
                <c:pt idx="2">
                  <c:v>271.69268292682926</c:v>
                </c:pt>
                <c:pt idx="3">
                  <c:v>272.0784810126583</c:v>
                </c:pt>
                <c:pt idx="4">
                  <c:v>272.03529411764708</c:v>
                </c:pt>
                <c:pt idx="5">
                  <c:v>272.16063829787231</c:v>
                </c:pt>
                <c:pt idx="6">
                  <c:v>272.0170212765957</c:v>
                </c:pt>
                <c:pt idx="7">
                  <c:v>273.55679012345684</c:v>
                </c:pt>
                <c:pt idx="8">
                  <c:v>271.1420454545455</c:v>
                </c:pt>
                <c:pt idx="9">
                  <c:v>269.83647058823522</c:v>
                </c:pt>
                <c:pt idx="10">
                  <c:v>269.59102564102557</c:v>
                </c:pt>
                <c:pt idx="11">
                  <c:v>269.54074074074066</c:v>
                </c:pt>
                <c:pt idx="12">
                  <c:v>268.59425287356322</c:v>
                </c:pt>
                <c:pt idx="13">
                  <c:v>269.71558441558437</c:v>
                </c:pt>
                <c:pt idx="14">
                  <c:v>271.36585365853654</c:v>
                </c:pt>
                <c:pt idx="15">
                  <c:v>270.31590909090903</c:v>
                </c:pt>
                <c:pt idx="16">
                  <c:v>273.0461538461538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3-4EE7-B761-9E12D90291B9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0">
                  <c:v>274.27777777777777</c:v>
                </c:pt>
                <c:pt idx="1">
                  <c:v>273.63157894736844</c:v>
                </c:pt>
                <c:pt idx="2">
                  <c:v>272.58823529411762</c:v>
                </c:pt>
                <c:pt idx="3">
                  <c:v>271.4736842105263</c:v>
                </c:pt>
                <c:pt idx="4">
                  <c:v>273.72222222222223</c:v>
                </c:pt>
                <c:pt idx="5">
                  <c:v>275.58823529411762</c:v>
                </c:pt>
                <c:pt idx="6">
                  <c:v>273</c:v>
                </c:pt>
                <c:pt idx="7">
                  <c:v>273.35000000000002</c:v>
                </c:pt>
                <c:pt idx="8">
                  <c:v>269.05882352941177</c:v>
                </c:pt>
                <c:pt idx="9">
                  <c:v>269.52941176470586</c:v>
                </c:pt>
                <c:pt idx="10">
                  <c:v>273.55</c:v>
                </c:pt>
                <c:pt idx="11">
                  <c:v>271.41176470588238</c:v>
                </c:pt>
                <c:pt idx="12">
                  <c:v>271.55</c:v>
                </c:pt>
                <c:pt idx="13">
                  <c:v>271.26666666666665</c:v>
                </c:pt>
                <c:pt idx="14">
                  <c:v>268.06666666666666</c:v>
                </c:pt>
                <c:pt idx="15">
                  <c:v>270.44444444444446</c:v>
                </c:pt>
                <c:pt idx="16">
                  <c:v>270.47058823529414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3-4EE7-B761-9E12D90291B9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268.30099999999999</c:v>
                </c:pt>
                <c:pt idx="1">
                  <c:v>268.60599999999999</c:v>
                </c:pt>
                <c:pt idx="2">
                  <c:v>268.30399999999997</c:v>
                </c:pt>
                <c:pt idx="3">
                  <c:v>268.85000000000002</c:v>
                </c:pt>
                <c:pt idx="4">
                  <c:v>269.74700000000001</c:v>
                </c:pt>
                <c:pt idx="5">
                  <c:v>271.11799999999999</c:v>
                </c:pt>
                <c:pt idx="6">
                  <c:v>270.72000000000003</c:v>
                </c:pt>
                <c:pt idx="7">
                  <c:v>270.91899999999998</c:v>
                </c:pt>
                <c:pt idx="8">
                  <c:v>271.14999999999998</c:v>
                </c:pt>
                <c:pt idx="9">
                  <c:v>269.27199999999999</c:v>
                </c:pt>
                <c:pt idx="10">
                  <c:v>265.04199999999997</c:v>
                </c:pt>
                <c:pt idx="11">
                  <c:v>266.26100000000002</c:v>
                </c:pt>
                <c:pt idx="12">
                  <c:v>266.69400000000002</c:v>
                </c:pt>
                <c:pt idx="13">
                  <c:v>267.86099999999999</c:v>
                </c:pt>
                <c:pt idx="14">
                  <c:v>267.44099999999997</c:v>
                </c:pt>
                <c:pt idx="15">
                  <c:v>267.75599999999997</c:v>
                </c:pt>
                <c:pt idx="16">
                  <c:v>268.43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A3-4EE7-B761-9E12D90291B9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0">
                  <c:v>269.85000000000002</c:v>
                </c:pt>
                <c:pt idx="1">
                  <c:v>268.5</c:v>
                </c:pt>
                <c:pt idx="2">
                  <c:v>268.47619047619048</c:v>
                </c:pt>
                <c:pt idx="3">
                  <c:v>267.77777777777777</c:v>
                </c:pt>
                <c:pt idx="4">
                  <c:v>268.2</c:v>
                </c:pt>
                <c:pt idx="5">
                  <c:v>269</c:v>
                </c:pt>
                <c:pt idx="6">
                  <c:v>268.94444444444446</c:v>
                </c:pt>
                <c:pt idx="7">
                  <c:v>269.72727272727275</c:v>
                </c:pt>
                <c:pt idx="8">
                  <c:v>268.3</c:v>
                </c:pt>
                <c:pt idx="9">
                  <c:v>269</c:v>
                </c:pt>
                <c:pt idx="10">
                  <c:v>268</c:v>
                </c:pt>
                <c:pt idx="11">
                  <c:v>268.85000000000002</c:v>
                </c:pt>
                <c:pt idx="12">
                  <c:v>269</c:v>
                </c:pt>
                <c:pt idx="13">
                  <c:v>268.55</c:v>
                </c:pt>
                <c:pt idx="14">
                  <c:v>266.7</c:v>
                </c:pt>
                <c:pt idx="15">
                  <c:v>266.95</c:v>
                </c:pt>
                <c:pt idx="16">
                  <c:v>266.75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A3-4EE7-B761-9E12D90291B9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0">
                  <c:v>268</c:v>
                </c:pt>
                <c:pt idx="1">
                  <c:v>268.08641975308643</c:v>
                </c:pt>
                <c:pt idx="2">
                  <c:v>270.30158730158735</c:v>
                </c:pt>
                <c:pt idx="3">
                  <c:v>269.05654761904765</c:v>
                </c:pt>
                <c:pt idx="4">
                  <c:v>267.44940476190476</c:v>
                </c:pt>
                <c:pt idx="5">
                  <c:v>269.09294871794873</c:v>
                </c:pt>
                <c:pt idx="6">
                  <c:v>269.20555555555552</c:v>
                </c:pt>
                <c:pt idx="7">
                  <c:v>269.15079365079367</c:v>
                </c:pt>
                <c:pt idx="8">
                  <c:v>270.75378787878793</c:v>
                </c:pt>
                <c:pt idx="9">
                  <c:v>269.37361111111113</c:v>
                </c:pt>
                <c:pt idx="10">
                  <c:v>268.95454545454544</c:v>
                </c:pt>
                <c:pt idx="11">
                  <c:v>268.75</c:v>
                </c:pt>
                <c:pt idx="12">
                  <c:v>269.53809523809525</c:v>
                </c:pt>
                <c:pt idx="13">
                  <c:v>270.34821428571428</c:v>
                </c:pt>
                <c:pt idx="14">
                  <c:v>269.37701149425288</c:v>
                </c:pt>
                <c:pt idx="15">
                  <c:v>268.67083333333329</c:v>
                </c:pt>
                <c:pt idx="16">
                  <c:v>268.50505050505046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A3-4EE7-B761-9E12D90291B9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0">
                  <c:v>266.83300000000003</c:v>
                </c:pt>
                <c:pt idx="1">
                  <c:v>270.11500000000001</c:v>
                </c:pt>
                <c:pt idx="2">
                  <c:v>269.89100000000002</c:v>
                </c:pt>
                <c:pt idx="3">
                  <c:v>269.52499999999998</c:v>
                </c:pt>
                <c:pt idx="4">
                  <c:v>269.20400000000001</c:v>
                </c:pt>
                <c:pt idx="5">
                  <c:v>268.59300000000002</c:v>
                </c:pt>
                <c:pt idx="6">
                  <c:v>268.50900000000001</c:v>
                </c:pt>
                <c:pt idx="7">
                  <c:v>268.80799999999999</c:v>
                </c:pt>
                <c:pt idx="8">
                  <c:v>266.67200000000003</c:v>
                </c:pt>
                <c:pt idx="9">
                  <c:v>267.19</c:v>
                </c:pt>
                <c:pt idx="10">
                  <c:v>267.04500000000002</c:v>
                </c:pt>
                <c:pt idx="11">
                  <c:v>269.19400000000002</c:v>
                </c:pt>
                <c:pt idx="12">
                  <c:v>268.77300000000002</c:v>
                </c:pt>
                <c:pt idx="13">
                  <c:v>268.44299999999998</c:v>
                </c:pt>
                <c:pt idx="14">
                  <c:v>267.01299999999998</c:v>
                </c:pt>
                <c:pt idx="15">
                  <c:v>264.70699999999999</c:v>
                </c:pt>
                <c:pt idx="16">
                  <c:v>266.99099999999999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A3-4EE7-B761-9E12D90291B9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0">
                  <c:v>267.89999999999998</c:v>
                </c:pt>
                <c:pt idx="1">
                  <c:v>268.2</c:v>
                </c:pt>
                <c:pt idx="2">
                  <c:v>269.39999999999998</c:v>
                </c:pt>
                <c:pt idx="3">
                  <c:v>272.89999999999998</c:v>
                </c:pt>
                <c:pt idx="4">
                  <c:v>270.60000000000002</c:v>
                </c:pt>
                <c:pt idx="5">
                  <c:v>271.89999999999998</c:v>
                </c:pt>
                <c:pt idx="6">
                  <c:v>270.60000000000002</c:v>
                </c:pt>
                <c:pt idx="7">
                  <c:v>268.89999999999998</c:v>
                </c:pt>
                <c:pt idx="8">
                  <c:v>268.60000000000002</c:v>
                </c:pt>
                <c:pt idx="9">
                  <c:v>270.89999999999998</c:v>
                </c:pt>
                <c:pt idx="10">
                  <c:v>270.2</c:v>
                </c:pt>
                <c:pt idx="11">
                  <c:v>269</c:v>
                </c:pt>
                <c:pt idx="12">
                  <c:v>266.7</c:v>
                </c:pt>
                <c:pt idx="13">
                  <c:v>269.89999999999998</c:v>
                </c:pt>
                <c:pt idx="14">
                  <c:v>269.7</c:v>
                </c:pt>
                <c:pt idx="15">
                  <c:v>269</c:v>
                </c:pt>
                <c:pt idx="16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A3-4EE7-B761-9E12D90291B9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266.12</c:v>
                </c:pt>
                <c:pt idx="1">
                  <c:v>265.31</c:v>
                </c:pt>
                <c:pt idx="2">
                  <c:v>265.58999999999997</c:v>
                </c:pt>
                <c:pt idx="3">
                  <c:v>264.8</c:v>
                </c:pt>
                <c:pt idx="4">
                  <c:v>266.83</c:v>
                </c:pt>
                <c:pt idx="5">
                  <c:v>268.17</c:v>
                </c:pt>
                <c:pt idx="6">
                  <c:v>267.31</c:v>
                </c:pt>
                <c:pt idx="7">
                  <c:v>268.41000000000003</c:v>
                </c:pt>
                <c:pt idx="8">
                  <c:v>268.73</c:v>
                </c:pt>
                <c:pt idx="9">
                  <c:v>270.33999999999997</c:v>
                </c:pt>
                <c:pt idx="10">
                  <c:v>270.37</c:v>
                </c:pt>
                <c:pt idx="11">
                  <c:v>270.5</c:v>
                </c:pt>
                <c:pt idx="12">
                  <c:v>270.35000000000002</c:v>
                </c:pt>
                <c:pt idx="13">
                  <c:v>272.24</c:v>
                </c:pt>
                <c:pt idx="14">
                  <c:v>268.81</c:v>
                </c:pt>
                <c:pt idx="15">
                  <c:v>268.20999999999998</c:v>
                </c:pt>
                <c:pt idx="16">
                  <c:v>268.52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A3-4EE7-B761-9E12D90291B9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272.72727272727275</c:v>
                </c:pt>
                <c:pt idx="2">
                  <c:v>265.86666666666667</c:v>
                </c:pt>
                <c:pt idx="3">
                  <c:v>273.57142857142856</c:v>
                </c:pt>
                <c:pt idx="4">
                  <c:v>272.85714285714283</c:v>
                </c:pt>
                <c:pt idx="5">
                  <c:v>267.14285714285717</c:v>
                </c:pt>
                <c:pt idx="6">
                  <c:v>273.23076923076923</c:v>
                </c:pt>
                <c:pt idx="7">
                  <c:v>272.07692307692309</c:v>
                </c:pt>
                <c:pt idx="8">
                  <c:v>273.30769230769232</c:v>
                </c:pt>
                <c:pt idx="9">
                  <c:v>271.73333333333335</c:v>
                </c:pt>
                <c:pt idx="10">
                  <c:v>265.08333333333331</c:v>
                </c:pt>
                <c:pt idx="11">
                  <c:v>272</c:v>
                </c:pt>
                <c:pt idx="12">
                  <c:v>265.60000000000002</c:v>
                </c:pt>
                <c:pt idx="13">
                  <c:v>264.13333333333333</c:v>
                </c:pt>
                <c:pt idx="14">
                  <c:v>265.86666666666667</c:v>
                </c:pt>
                <c:pt idx="15">
                  <c:v>270.8</c:v>
                </c:pt>
                <c:pt idx="16">
                  <c:v>272.26666666666665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A3-4EE7-B761-9E12D90291B9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271</c:v>
                </c:pt>
                <c:pt idx="1">
                  <c:v>271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271</c:v>
                </c:pt>
                <c:pt idx="6">
                  <c:v>271</c:v>
                </c:pt>
                <c:pt idx="7">
                  <c:v>271</c:v>
                </c:pt>
                <c:pt idx="8">
                  <c:v>271</c:v>
                </c:pt>
                <c:pt idx="9">
                  <c:v>271</c:v>
                </c:pt>
                <c:pt idx="10">
                  <c:v>271</c:v>
                </c:pt>
                <c:pt idx="11">
                  <c:v>271</c:v>
                </c:pt>
                <c:pt idx="12">
                  <c:v>271</c:v>
                </c:pt>
                <c:pt idx="13">
                  <c:v>271</c:v>
                </c:pt>
                <c:pt idx="14">
                  <c:v>271</c:v>
                </c:pt>
                <c:pt idx="15">
                  <c:v>271</c:v>
                </c:pt>
                <c:pt idx="16">
                  <c:v>271</c:v>
                </c:pt>
                <c:pt idx="17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A3-4EE7-B761-9E12D90291B9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269.41029828475695</c:v>
                </c:pt>
                <c:pt idx="1">
                  <c:v>269.85204380943941</c:v>
                </c:pt>
                <c:pt idx="2">
                  <c:v>269.26817912368199</c:v>
                </c:pt>
                <c:pt idx="3">
                  <c:v>270.00592349809125</c:v>
                </c:pt>
                <c:pt idx="4">
                  <c:v>270.15134850115481</c:v>
                </c:pt>
                <c:pt idx="5">
                  <c:v>270.28446268212167</c:v>
                </c:pt>
                <c:pt idx="6">
                  <c:v>270.38939333645078</c:v>
                </c:pt>
                <c:pt idx="7">
                  <c:v>270.49777269468666</c:v>
                </c:pt>
                <c:pt idx="8">
                  <c:v>269.75564544335958</c:v>
                </c:pt>
                <c:pt idx="9">
                  <c:v>269.6253774165807</c:v>
                </c:pt>
                <c:pt idx="10">
                  <c:v>268.81780096920625</c:v>
                </c:pt>
                <c:pt idx="11">
                  <c:v>269.50075054466231</c:v>
                </c:pt>
                <c:pt idx="12">
                  <c:v>268.69046112695526</c:v>
                </c:pt>
                <c:pt idx="13">
                  <c:v>269.31156934381409</c:v>
                </c:pt>
                <c:pt idx="14">
                  <c:v>268.47189863649106</c:v>
                </c:pt>
                <c:pt idx="15">
                  <c:v>268.73580478725478</c:v>
                </c:pt>
                <c:pt idx="16">
                  <c:v>269.47217372454435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A3-4EE7-B761-9E12D90291B9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8.1577777777777669</c:v>
                </c:pt>
                <c:pt idx="1">
                  <c:v>8.3215789473684367</c:v>
                </c:pt>
                <c:pt idx="2">
                  <c:v>6.9982352941176487</c:v>
                </c:pt>
                <c:pt idx="3">
                  <c:v>8.7714285714285438</c:v>
                </c:pt>
                <c:pt idx="4">
                  <c:v>6.8922222222222445</c:v>
                </c:pt>
                <c:pt idx="5">
                  <c:v>8.4453781512604564</c:v>
                </c:pt>
                <c:pt idx="6">
                  <c:v>5.9207692307692241</c:v>
                </c:pt>
                <c:pt idx="7">
                  <c:v>5.1467901234568103</c:v>
                </c:pt>
                <c:pt idx="8">
                  <c:v>6.6356923076922953</c:v>
                </c:pt>
                <c:pt idx="9">
                  <c:v>4.5433333333333508</c:v>
                </c:pt>
                <c:pt idx="10">
                  <c:v>8.5080000000000382</c:v>
                </c:pt>
                <c:pt idx="11">
                  <c:v>5.7389999999999759</c:v>
                </c:pt>
                <c:pt idx="12">
                  <c:v>5.9499999999999886</c:v>
                </c:pt>
                <c:pt idx="13">
                  <c:v>8.1066666666666833</c:v>
                </c:pt>
                <c:pt idx="14">
                  <c:v>5.4991869918698626</c:v>
                </c:pt>
                <c:pt idx="15">
                  <c:v>6.0930000000000177</c:v>
                </c:pt>
                <c:pt idx="16">
                  <c:v>6.2961538461537998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A3-4EE7-B761-9E12D90291B9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257</c:v>
                </c:pt>
                <c:pt idx="1">
                  <c:v>257</c:v>
                </c:pt>
                <c:pt idx="2">
                  <c:v>257</c:v>
                </c:pt>
                <c:pt idx="3">
                  <c:v>257</c:v>
                </c:pt>
                <c:pt idx="4">
                  <c:v>257</c:v>
                </c:pt>
                <c:pt idx="5">
                  <c:v>257</c:v>
                </c:pt>
                <c:pt idx="6">
                  <c:v>257</c:v>
                </c:pt>
                <c:pt idx="7">
                  <c:v>257</c:v>
                </c:pt>
                <c:pt idx="8">
                  <c:v>257</c:v>
                </c:pt>
                <c:pt idx="9">
                  <c:v>257</c:v>
                </c:pt>
                <c:pt idx="10">
                  <c:v>257</c:v>
                </c:pt>
                <c:pt idx="11">
                  <c:v>257</c:v>
                </c:pt>
                <c:pt idx="12">
                  <c:v>257</c:v>
                </c:pt>
                <c:pt idx="13">
                  <c:v>257</c:v>
                </c:pt>
                <c:pt idx="14">
                  <c:v>257</c:v>
                </c:pt>
                <c:pt idx="15">
                  <c:v>257</c:v>
                </c:pt>
                <c:pt idx="16">
                  <c:v>257</c:v>
                </c:pt>
                <c:pt idx="17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A3-4EE7-B761-9E12D90291B9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285</c:v>
                </c:pt>
                <c:pt idx="1">
                  <c:v>285</c:v>
                </c:pt>
                <c:pt idx="2">
                  <c:v>285</c:v>
                </c:pt>
                <c:pt idx="3">
                  <c:v>285</c:v>
                </c:pt>
                <c:pt idx="4">
                  <c:v>285</c:v>
                </c:pt>
                <c:pt idx="5">
                  <c:v>285</c:v>
                </c:pt>
                <c:pt idx="6">
                  <c:v>285</c:v>
                </c:pt>
                <c:pt idx="7">
                  <c:v>285</c:v>
                </c:pt>
                <c:pt idx="8">
                  <c:v>285</c:v>
                </c:pt>
                <c:pt idx="9">
                  <c:v>285</c:v>
                </c:pt>
                <c:pt idx="10">
                  <c:v>285</c:v>
                </c:pt>
                <c:pt idx="11">
                  <c:v>285</c:v>
                </c:pt>
                <c:pt idx="12">
                  <c:v>285</c:v>
                </c:pt>
                <c:pt idx="13">
                  <c:v>285</c:v>
                </c:pt>
                <c:pt idx="14">
                  <c:v>285</c:v>
                </c:pt>
                <c:pt idx="15">
                  <c:v>285</c:v>
                </c:pt>
                <c:pt idx="16">
                  <c:v>285</c:v>
                </c:pt>
                <c:pt idx="17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A3-4EE7-B761-9E12D902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719296"/>
        <c:scaling>
          <c:orientation val="minMax"/>
          <c:max val="299"/>
          <c:min val="24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717376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0">
                  <c:v>308.86842105263156</c:v>
                </c:pt>
                <c:pt idx="1">
                  <c:v>309.09375</c:v>
                </c:pt>
                <c:pt idx="2">
                  <c:v>308.64285714285717</c:v>
                </c:pt>
                <c:pt idx="3">
                  <c:v>307.5263157894737</c:v>
                </c:pt>
                <c:pt idx="4">
                  <c:v>307.07894736842104</c:v>
                </c:pt>
                <c:pt idx="5">
                  <c:v>308.31578947368422</c:v>
                </c:pt>
                <c:pt idx="6">
                  <c:v>307.9488416988417</c:v>
                </c:pt>
                <c:pt idx="7">
                  <c:v>308.31578947368422</c:v>
                </c:pt>
                <c:pt idx="8">
                  <c:v>307.89473684210526</c:v>
                </c:pt>
                <c:pt idx="9">
                  <c:v>307.5263157894737</c:v>
                </c:pt>
                <c:pt idx="10">
                  <c:v>308</c:v>
                </c:pt>
                <c:pt idx="11">
                  <c:v>308</c:v>
                </c:pt>
                <c:pt idx="12">
                  <c:v>307.55263157894734</c:v>
                </c:pt>
                <c:pt idx="13">
                  <c:v>307.60526315789474</c:v>
                </c:pt>
                <c:pt idx="14">
                  <c:v>306.99567099567099</c:v>
                </c:pt>
                <c:pt idx="15">
                  <c:v>307.9401544401544</c:v>
                </c:pt>
                <c:pt idx="16">
                  <c:v>309.64575289575288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D-4E2C-BCF4-0198D19726B6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0">
                  <c:v>305.57142857142856</c:v>
                </c:pt>
                <c:pt idx="1">
                  <c:v>305.45733333333339</c:v>
                </c:pt>
                <c:pt idx="2">
                  <c:v>303.08048780487815</c:v>
                </c:pt>
                <c:pt idx="3">
                  <c:v>304.96202531645577</c:v>
                </c:pt>
                <c:pt idx="4">
                  <c:v>304.07159090909096</c:v>
                </c:pt>
                <c:pt idx="5">
                  <c:v>306.45319148936159</c:v>
                </c:pt>
                <c:pt idx="6">
                  <c:v>307.30638297872338</c:v>
                </c:pt>
                <c:pt idx="7">
                  <c:v>307.22530120481935</c:v>
                </c:pt>
                <c:pt idx="8">
                  <c:v>303.84659090909093</c:v>
                </c:pt>
                <c:pt idx="9">
                  <c:v>308.70117647058817</c:v>
                </c:pt>
                <c:pt idx="10">
                  <c:v>309.58500000000009</c:v>
                </c:pt>
                <c:pt idx="11">
                  <c:v>309.45764705882357</c:v>
                </c:pt>
                <c:pt idx="12">
                  <c:v>308.76781609195399</c:v>
                </c:pt>
                <c:pt idx="13">
                  <c:v>308.13866666666667</c:v>
                </c:pt>
                <c:pt idx="14">
                  <c:v>304.01445783132522</c:v>
                </c:pt>
                <c:pt idx="15">
                  <c:v>304.79886363636365</c:v>
                </c:pt>
                <c:pt idx="16">
                  <c:v>304.8291139240506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D-4E2C-BCF4-0198D19726B6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0">
                  <c:v>307.88888888888891</c:v>
                </c:pt>
                <c:pt idx="1">
                  <c:v>306.76190476190476</c:v>
                </c:pt>
                <c:pt idx="2">
                  <c:v>307.375</c:v>
                </c:pt>
                <c:pt idx="3">
                  <c:v>303.8125</c:v>
                </c:pt>
                <c:pt idx="4">
                  <c:v>307.1764705882353</c:v>
                </c:pt>
                <c:pt idx="5">
                  <c:v>306.9375</c:v>
                </c:pt>
                <c:pt idx="6">
                  <c:v>306.25</c:v>
                </c:pt>
                <c:pt idx="7">
                  <c:v>303.5263157894737</c:v>
                </c:pt>
                <c:pt idx="8">
                  <c:v>308.5</c:v>
                </c:pt>
                <c:pt idx="9">
                  <c:v>304.5</c:v>
                </c:pt>
                <c:pt idx="10">
                  <c:v>303.63636363636363</c:v>
                </c:pt>
                <c:pt idx="11">
                  <c:v>305.66666666666669</c:v>
                </c:pt>
                <c:pt idx="12">
                  <c:v>306.83333333333331</c:v>
                </c:pt>
                <c:pt idx="13">
                  <c:v>307.39999999999998</c:v>
                </c:pt>
                <c:pt idx="14">
                  <c:v>308</c:v>
                </c:pt>
                <c:pt idx="15">
                  <c:v>307.44444444444446</c:v>
                </c:pt>
                <c:pt idx="16">
                  <c:v>307.26315789473682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D-4E2C-BCF4-0198D19726B6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302.04300000000001</c:v>
                </c:pt>
                <c:pt idx="1">
                  <c:v>300.5</c:v>
                </c:pt>
                <c:pt idx="2">
                  <c:v>300.77999999999997</c:v>
                </c:pt>
                <c:pt idx="3">
                  <c:v>299.93299999999999</c:v>
                </c:pt>
                <c:pt idx="4">
                  <c:v>300.40300000000002</c:v>
                </c:pt>
                <c:pt idx="5">
                  <c:v>303.07499999999999</c:v>
                </c:pt>
                <c:pt idx="6">
                  <c:v>303.08300000000003</c:v>
                </c:pt>
                <c:pt idx="7">
                  <c:v>303.452</c:v>
                </c:pt>
                <c:pt idx="8">
                  <c:v>303.267</c:v>
                </c:pt>
                <c:pt idx="9">
                  <c:v>303.73700000000002</c:v>
                </c:pt>
                <c:pt idx="10">
                  <c:v>303.25</c:v>
                </c:pt>
                <c:pt idx="11">
                  <c:v>301.839</c:v>
                </c:pt>
                <c:pt idx="12">
                  <c:v>304.52199999999999</c:v>
                </c:pt>
                <c:pt idx="13">
                  <c:v>305.18900000000002</c:v>
                </c:pt>
                <c:pt idx="14">
                  <c:v>304.17700000000002</c:v>
                </c:pt>
                <c:pt idx="15">
                  <c:v>304.483</c:v>
                </c:pt>
                <c:pt idx="16">
                  <c:v>306.14499999999998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D-4E2C-BCF4-0198D19726B6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0">
                  <c:v>307.35000000000002</c:v>
                </c:pt>
                <c:pt idx="1">
                  <c:v>306.64999999999998</c:v>
                </c:pt>
                <c:pt idx="2">
                  <c:v>306.38095238095241</c:v>
                </c:pt>
                <c:pt idx="3">
                  <c:v>306.94444444444446</c:v>
                </c:pt>
                <c:pt idx="4">
                  <c:v>306.89999999999998</c:v>
                </c:pt>
                <c:pt idx="5">
                  <c:v>306.5263157894737</c:v>
                </c:pt>
                <c:pt idx="6">
                  <c:v>306.77777777777777</c:v>
                </c:pt>
                <c:pt idx="7">
                  <c:v>307.31818181818181</c:v>
                </c:pt>
                <c:pt idx="8">
                  <c:v>307.39999999999998</c:v>
                </c:pt>
                <c:pt idx="9">
                  <c:v>307.73684210526318</c:v>
                </c:pt>
                <c:pt idx="10">
                  <c:v>307.61904761904759</c:v>
                </c:pt>
                <c:pt idx="11">
                  <c:v>308.35000000000002</c:v>
                </c:pt>
                <c:pt idx="12">
                  <c:v>308.95454545454544</c:v>
                </c:pt>
                <c:pt idx="13">
                  <c:v>308.55</c:v>
                </c:pt>
                <c:pt idx="14">
                  <c:v>306.10000000000002</c:v>
                </c:pt>
                <c:pt idx="15">
                  <c:v>306.7</c:v>
                </c:pt>
                <c:pt idx="16">
                  <c:v>307.3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BD-4E2C-BCF4-0198D19726B6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304.5</c:v>
                </c:pt>
                <c:pt idx="1">
                  <c:v>305.51851851851853</c:v>
                </c:pt>
                <c:pt idx="2">
                  <c:v>305.65079365079367</c:v>
                </c:pt>
                <c:pt idx="3">
                  <c:v>304.83333333333331</c:v>
                </c:pt>
                <c:pt idx="4">
                  <c:v>307.02678571428572</c:v>
                </c:pt>
                <c:pt idx="5">
                  <c:v>309.24999999999994</c:v>
                </c:pt>
                <c:pt idx="6">
                  <c:v>309.5</c:v>
                </c:pt>
                <c:pt idx="7">
                  <c:v>308.67857142857144</c:v>
                </c:pt>
                <c:pt idx="8">
                  <c:v>309.14393939393943</c:v>
                </c:pt>
                <c:pt idx="9">
                  <c:v>308.66666666666669</c:v>
                </c:pt>
                <c:pt idx="10">
                  <c:v>311.68181818181819</c:v>
                </c:pt>
                <c:pt idx="11">
                  <c:v>309.35087719298247</c:v>
                </c:pt>
                <c:pt idx="12">
                  <c:v>309.969696969697</c:v>
                </c:pt>
                <c:pt idx="13">
                  <c:v>309.95535714285717</c:v>
                </c:pt>
                <c:pt idx="14">
                  <c:v>308.80459770114936</c:v>
                </c:pt>
                <c:pt idx="15">
                  <c:v>309.09259259259261</c:v>
                </c:pt>
                <c:pt idx="16">
                  <c:v>310.04292929292933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BD-4E2C-BCF4-0198D19726B6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0">
                  <c:v>304.33300000000003</c:v>
                </c:pt>
                <c:pt idx="1">
                  <c:v>303.86900000000003</c:v>
                </c:pt>
                <c:pt idx="2">
                  <c:v>304.125</c:v>
                </c:pt>
                <c:pt idx="3">
                  <c:v>305.23</c:v>
                </c:pt>
                <c:pt idx="4">
                  <c:v>306.29599999999999</c:v>
                </c:pt>
                <c:pt idx="5">
                  <c:v>308.11900000000003</c:v>
                </c:pt>
                <c:pt idx="6">
                  <c:v>309.98099999999999</c:v>
                </c:pt>
                <c:pt idx="7">
                  <c:v>309.88</c:v>
                </c:pt>
                <c:pt idx="8">
                  <c:v>303.86900000000003</c:v>
                </c:pt>
                <c:pt idx="9">
                  <c:v>303.63099999999997</c:v>
                </c:pt>
                <c:pt idx="10">
                  <c:v>304.74200000000002</c:v>
                </c:pt>
                <c:pt idx="11">
                  <c:v>304.67700000000002</c:v>
                </c:pt>
                <c:pt idx="12">
                  <c:v>303.21199999999999</c:v>
                </c:pt>
                <c:pt idx="13">
                  <c:v>305.57400000000001</c:v>
                </c:pt>
                <c:pt idx="14">
                  <c:v>306.57499999999999</c:v>
                </c:pt>
                <c:pt idx="15">
                  <c:v>306.21800000000002</c:v>
                </c:pt>
                <c:pt idx="16">
                  <c:v>308.58800000000002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BD-4E2C-BCF4-0198D19726B6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0">
                  <c:v>309.60000000000002</c:v>
                </c:pt>
                <c:pt idx="1">
                  <c:v>306.8</c:v>
                </c:pt>
                <c:pt idx="2">
                  <c:v>308.39999999999998</c:v>
                </c:pt>
                <c:pt idx="3">
                  <c:v>308.8</c:v>
                </c:pt>
                <c:pt idx="4">
                  <c:v>311.7</c:v>
                </c:pt>
                <c:pt idx="5">
                  <c:v>304.2</c:v>
                </c:pt>
                <c:pt idx="6">
                  <c:v>306.3</c:v>
                </c:pt>
                <c:pt idx="7">
                  <c:v>304.5</c:v>
                </c:pt>
                <c:pt idx="8">
                  <c:v>305.60000000000002</c:v>
                </c:pt>
                <c:pt idx="9">
                  <c:v>303.2</c:v>
                </c:pt>
                <c:pt idx="10">
                  <c:v>304.89999999999998</c:v>
                </c:pt>
                <c:pt idx="11">
                  <c:v>305.7</c:v>
                </c:pt>
                <c:pt idx="12">
                  <c:v>307</c:v>
                </c:pt>
                <c:pt idx="13">
                  <c:v>306.5</c:v>
                </c:pt>
                <c:pt idx="14">
                  <c:v>306.60000000000002</c:v>
                </c:pt>
                <c:pt idx="15">
                  <c:v>307.3</c:v>
                </c:pt>
                <c:pt idx="16">
                  <c:v>306.2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BD-4E2C-BCF4-0198D19726B6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307.19</c:v>
                </c:pt>
                <c:pt idx="1">
                  <c:v>305.04000000000002</c:v>
                </c:pt>
                <c:pt idx="2">
                  <c:v>305.06</c:v>
                </c:pt>
                <c:pt idx="3">
                  <c:v>306.7</c:v>
                </c:pt>
                <c:pt idx="4">
                  <c:v>307.04000000000002</c:v>
                </c:pt>
                <c:pt idx="5">
                  <c:v>307.06</c:v>
                </c:pt>
                <c:pt idx="6">
                  <c:v>304.83999999999997</c:v>
                </c:pt>
                <c:pt idx="7">
                  <c:v>299.57</c:v>
                </c:pt>
                <c:pt idx="8">
                  <c:v>298.77999999999997</c:v>
                </c:pt>
                <c:pt idx="9">
                  <c:v>306.04000000000002</c:v>
                </c:pt>
                <c:pt idx="10">
                  <c:v>311.62</c:v>
                </c:pt>
                <c:pt idx="11">
                  <c:v>313.04000000000002</c:v>
                </c:pt>
                <c:pt idx="12">
                  <c:v>313.67</c:v>
                </c:pt>
                <c:pt idx="13">
                  <c:v>311.29000000000002</c:v>
                </c:pt>
                <c:pt idx="14">
                  <c:v>309.64</c:v>
                </c:pt>
                <c:pt idx="15">
                  <c:v>311.02</c:v>
                </c:pt>
                <c:pt idx="16">
                  <c:v>311.54000000000002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BD-4E2C-BCF4-0198D19726B6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309.41666666666669</c:v>
                </c:pt>
                <c:pt idx="2">
                  <c:v>311.8</c:v>
                </c:pt>
                <c:pt idx="3">
                  <c:v>308.64285714285717</c:v>
                </c:pt>
                <c:pt idx="4">
                  <c:v>309.06666666666666</c:v>
                </c:pt>
                <c:pt idx="5">
                  <c:v>309.14285714285717</c:v>
                </c:pt>
                <c:pt idx="6">
                  <c:v>309.23076923076923</c:v>
                </c:pt>
                <c:pt idx="7">
                  <c:v>307.30769230769232</c:v>
                </c:pt>
                <c:pt idx="8">
                  <c:v>306.61538461538464</c:v>
                </c:pt>
                <c:pt idx="9">
                  <c:v>305.06666666666666</c:v>
                </c:pt>
                <c:pt idx="10">
                  <c:v>306</c:v>
                </c:pt>
                <c:pt idx="11">
                  <c:v>311.5</c:v>
                </c:pt>
                <c:pt idx="12">
                  <c:v>311.66666666666669</c:v>
                </c:pt>
                <c:pt idx="13">
                  <c:v>310.39999999999998</c:v>
                </c:pt>
                <c:pt idx="14">
                  <c:v>311.66666666666669</c:v>
                </c:pt>
                <c:pt idx="15">
                  <c:v>313.13333333333333</c:v>
                </c:pt>
                <c:pt idx="16">
                  <c:v>314.06666666666666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BD-4E2C-BCF4-0198D19726B6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307</c:v>
                </c:pt>
                <c:pt idx="1">
                  <c:v>307</c:v>
                </c:pt>
                <c:pt idx="2">
                  <c:v>307</c:v>
                </c:pt>
                <c:pt idx="3">
                  <c:v>307</c:v>
                </c:pt>
                <c:pt idx="4">
                  <c:v>307</c:v>
                </c:pt>
                <c:pt idx="5">
                  <c:v>307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BD-4E2C-BCF4-0198D19726B6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306.37163761254988</c:v>
                </c:pt>
                <c:pt idx="1">
                  <c:v>305.91071732804232</c:v>
                </c:pt>
                <c:pt idx="2">
                  <c:v>306.12950909794819</c:v>
                </c:pt>
                <c:pt idx="3">
                  <c:v>305.73844760265644</c:v>
                </c:pt>
                <c:pt idx="4">
                  <c:v>306.67594612466991</c:v>
                </c:pt>
                <c:pt idx="5">
                  <c:v>306.90796538953771</c:v>
                </c:pt>
                <c:pt idx="6">
                  <c:v>307.12177716861123</c:v>
                </c:pt>
                <c:pt idx="7">
                  <c:v>305.97738520224232</c:v>
                </c:pt>
                <c:pt idx="8">
                  <c:v>305.49166517605209</c:v>
                </c:pt>
                <c:pt idx="9">
                  <c:v>305.88056676986582</c:v>
                </c:pt>
                <c:pt idx="10">
                  <c:v>307.10342294372293</c:v>
                </c:pt>
                <c:pt idx="11">
                  <c:v>307.75811909184728</c:v>
                </c:pt>
                <c:pt idx="12">
                  <c:v>308.21486900951436</c:v>
                </c:pt>
                <c:pt idx="13">
                  <c:v>308.06022869674183</c:v>
                </c:pt>
                <c:pt idx="14">
                  <c:v>307.25733931948116</c:v>
                </c:pt>
                <c:pt idx="15">
                  <c:v>307.81303884468883</c:v>
                </c:pt>
                <c:pt idx="16">
                  <c:v>308.56206206741365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BD-4E2C-BCF4-0198D19726B6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7.5570000000000164</c:v>
                </c:pt>
                <c:pt idx="1">
                  <c:v>8.9166666666666856</c:v>
                </c:pt>
                <c:pt idx="2">
                  <c:v>11.020000000000039</c:v>
                </c:pt>
                <c:pt idx="3">
                  <c:v>8.8670000000000186</c:v>
                </c:pt>
                <c:pt idx="4">
                  <c:v>11.296999999999969</c:v>
                </c:pt>
                <c:pt idx="5">
                  <c:v>6.1749999999999545</c:v>
                </c:pt>
                <c:pt idx="6">
                  <c:v>6.8979999999999677</c:v>
                </c:pt>
                <c:pt idx="7">
                  <c:v>10.310000000000002</c:v>
                </c:pt>
                <c:pt idx="8">
                  <c:v>10.363939393939461</c:v>
                </c:pt>
                <c:pt idx="9">
                  <c:v>5.5011764705881774</c:v>
                </c:pt>
                <c:pt idx="10">
                  <c:v>8.431818181818187</c:v>
                </c:pt>
                <c:pt idx="11">
                  <c:v>11.201000000000022</c:v>
                </c:pt>
                <c:pt idx="12">
                  <c:v>10.458000000000027</c:v>
                </c:pt>
                <c:pt idx="13">
                  <c:v>6.1009999999999991</c:v>
                </c:pt>
                <c:pt idx="14">
                  <c:v>7.6522088353414688</c:v>
                </c:pt>
                <c:pt idx="15">
                  <c:v>8.6503333333333217</c:v>
                </c:pt>
                <c:pt idx="16">
                  <c:v>9.2375527426160602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BD-4E2C-BCF4-0198D19726B6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291</c:v>
                </c:pt>
                <c:pt idx="1">
                  <c:v>291</c:v>
                </c:pt>
                <c:pt idx="2">
                  <c:v>291</c:v>
                </c:pt>
                <c:pt idx="3">
                  <c:v>291</c:v>
                </c:pt>
                <c:pt idx="4">
                  <c:v>291</c:v>
                </c:pt>
                <c:pt idx="5">
                  <c:v>291</c:v>
                </c:pt>
                <c:pt idx="6">
                  <c:v>291</c:v>
                </c:pt>
                <c:pt idx="7">
                  <c:v>291</c:v>
                </c:pt>
                <c:pt idx="8">
                  <c:v>291</c:v>
                </c:pt>
                <c:pt idx="9">
                  <c:v>291</c:v>
                </c:pt>
                <c:pt idx="10">
                  <c:v>291</c:v>
                </c:pt>
                <c:pt idx="11">
                  <c:v>291</c:v>
                </c:pt>
                <c:pt idx="12">
                  <c:v>291</c:v>
                </c:pt>
                <c:pt idx="13">
                  <c:v>291</c:v>
                </c:pt>
                <c:pt idx="14">
                  <c:v>291</c:v>
                </c:pt>
                <c:pt idx="15">
                  <c:v>291</c:v>
                </c:pt>
                <c:pt idx="16">
                  <c:v>291</c:v>
                </c:pt>
                <c:pt idx="17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BD-4E2C-BCF4-0198D19726B6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323</c:v>
                </c:pt>
                <c:pt idx="1">
                  <c:v>323</c:v>
                </c:pt>
                <c:pt idx="2">
                  <c:v>323</c:v>
                </c:pt>
                <c:pt idx="3">
                  <c:v>323</c:v>
                </c:pt>
                <c:pt idx="4">
                  <c:v>323</c:v>
                </c:pt>
                <c:pt idx="5">
                  <c:v>323</c:v>
                </c:pt>
                <c:pt idx="6">
                  <c:v>323</c:v>
                </c:pt>
                <c:pt idx="7">
                  <c:v>323</c:v>
                </c:pt>
                <c:pt idx="8">
                  <c:v>323</c:v>
                </c:pt>
                <c:pt idx="9">
                  <c:v>323</c:v>
                </c:pt>
                <c:pt idx="10">
                  <c:v>323</c:v>
                </c:pt>
                <c:pt idx="11">
                  <c:v>323</c:v>
                </c:pt>
                <c:pt idx="12">
                  <c:v>323</c:v>
                </c:pt>
                <c:pt idx="13">
                  <c:v>323</c:v>
                </c:pt>
                <c:pt idx="14">
                  <c:v>323</c:v>
                </c:pt>
                <c:pt idx="15">
                  <c:v>323</c:v>
                </c:pt>
                <c:pt idx="16">
                  <c:v>323</c:v>
                </c:pt>
                <c:pt idx="1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BD-4E2C-BCF4-0198D197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365888"/>
        <c:scaling>
          <c:orientation val="minMax"/>
          <c:max val="339"/>
          <c:min val="2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0">
                  <c:v>228.34210526315789</c:v>
                </c:pt>
                <c:pt idx="1">
                  <c:v>228.65625</c:v>
                </c:pt>
                <c:pt idx="2">
                  <c:v>228.28571428571428</c:v>
                </c:pt>
                <c:pt idx="3">
                  <c:v>228.36842105263159</c:v>
                </c:pt>
                <c:pt idx="4">
                  <c:v>228.47368421052633</c:v>
                </c:pt>
                <c:pt idx="5">
                  <c:v>228.10526315789474</c:v>
                </c:pt>
                <c:pt idx="6">
                  <c:v>228.00289575289577</c:v>
                </c:pt>
                <c:pt idx="7">
                  <c:v>227.86842105263159</c:v>
                </c:pt>
                <c:pt idx="8">
                  <c:v>228</c:v>
                </c:pt>
                <c:pt idx="9">
                  <c:v>227.86842105263159</c:v>
                </c:pt>
                <c:pt idx="10">
                  <c:v>227.86842105263159</c:v>
                </c:pt>
                <c:pt idx="11">
                  <c:v>228.10526315789474</c:v>
                </c:pt>
                <c:pt idx="12">
                  <c:v>227.97368421052633</c:v>
                </c:pt>
                <c:pt idx="13">
                  <c:v>228</c:v>
                </c:pt>
                <c:pt idx="14">
                  <c:v>228.06385281385283</c:v>
                </c:pt>
                <c:pt idx="15">
                  <c:v>228.14092664092666</c:v>
                </c:pt>
                <c:pt idx="16">
                  <c:v>227.94401544401546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F-4196-8C76-492F5E5DE8C8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0">
                  <c:v>231.69638554216863</c:v>
                </c:pt>
                <c:pt idx="1">
                  <c:v>231.96621621621617</c:v>
                </c:pt>
                <c:pt idx="2">
                  <c:v>225.86585365853659</c:v>
                </c:pt>
                <c:pt idx="3">
                  <c:v>224.68860759493668</c:v>
                </c:pt>
                <c:pt idx="4">
                  <c:v>227.30823529411757</c:v>
                </c:pt>
                <c:pt idx="5">
                  <c:v>227.0968085106384</c:v>
                </c:pt>
                <c:pt idx="6">
                  <c:v>226.26595744680856</c:v>
                </c:pt>
                <c:pt idx="7">
                  <c:v>229.32098765432107</c:v>
                </c:pt>
                <c:pt idx="8">
                  <c:v>228.83218390804612</c:v>
                </c:pt>
                <c:pt idx="9">
                  <c:v>225.65058823529407</c:v>
                </c:pt>
                <c:pt idx="10">
                  <c:v>224.76374999999999</c:v>
                </c:pt>
                <c:pt idx="11">
                  <c:v>225.88928571428568</c:v>
                </c:pt>
                <c:pt idx="12">
                  <c:v>226.06321839080468</c:v>
                </c:pt>
                <c:pt idx="13">
                  <c:v>225.36315789473682</c:v>
                </c:pt>
                <c:pt idx="14">
                  <c:v>224.52409638554218</c:v>
                </c:pt>
                <c:pt idx="15">
                  <c:v>223.4113636363636</c:v>
                </c:pt>
                <c:pt idx="16">
                  <c:v>223.98831168831171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F-4196-8C76-492F5E5DE8C8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0">
                  <c:v>225.33333333333334</c:v>
                </c:pt>
                <c:pt idx="1">
                  <c:v>224.47619047619048</c:v>
                </c:pt>
                <c:pt idx="2">
                  <c:v>224.88235294117646</c:v>
                </c:pt>
                <c:pt idx="3">
                  <c:v>225.47368421052633</c:v>
                </c:pt>
                <c:pt idx="4">
                  <c:v>224</c:v>
                </c:pt>
                <c:pt idx="5">
                  <c:v>222.88235294117646</c:v>
                </c:pt>
                <c:pt idx="6">
                  <c:v>222.75</c:v>
                </c:pt>
                <c:pt idx="7">
                  <c:v>223.33333333333334</c:v>
                </c:pt>
                <c:pt idx="8">
                  <c:v>224.9</c:v>
                </c:pt>
                <c:pt idx="9">
                  <c:v>224.75</c:v>
                </c:pt>
                <c:pt idx="10">
                  <c:v>223.76190476190476</c:v>
                </c:pt>
                <c:pt idx="11">
                  <c:v>222</c:v>
                </c:pt>
                <c:pt idx="12">
                  <c:v>222.23809523809524</c:v>
                </c:pt>
                <c:pt idx="13">
                  <c:v>224.05</c:v>
                </c:pt>
                <c:pt idx="14">
                  <c:v>222.88888888888889</c:v>
                </c:pt>
                <c:pt idx="15">
                  <c:v>221.84210526315789</c:v>
                </c:pt>
                <c:pt idx="16">
                  <c:v>222.47368421052633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F-4196-8C76-492F5E5DE8C8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228.358</c:v>
                </c:pt>
                <c:pt idx="1">
                  <c:v>228.13300000000001</c:v>
                </c:pt>
                <c:pt idx="2">
                  <c:v>228.59399999999999</c:v>
                </c:pt>
                <c:pt idx="3">
                  <c:v>229.43600000000001</c:v>
                </c:pt>
                <c:pt idx="4">
                  <c:v>230.911</c:v>
                </c:pt>
                <c:pt idx="5">
                  <c:v>230.726</c:v>
                </c:pt>
                <c:pt idx="6">
                  <c:v>230.71700000000001</c:v>
                </c:pt>
                <c:pt idx="7">
                  <c:v>230.84399999999999</c:v>
                </c:pt>
                <c:pt idx="8">
                  <c:v>230.03100000000001</c:v>
                </c:pt>
                <c:pt idx="9">
                  <c:v>227.524</c:v>
                </c:pt>
                <c:pt idx="10">
                  <c:v>226.85599999999999</c:v>
                </c:pt>
                <c:pt idx="11">
                  <c:v>226.34899999999999</c:v>
                </c:pt>
                <c:pt idx="12">
                  <c:v>227.18</c:v>
                </c:pt>
                <c:pt idx="13">
                  <c:v>227.517</c:v>
                </c:pt>
                <c:pt idx="14">
                  <c:v>229.88399999999999</c:v>
                </c:pt>
                <c:pt idx="15">
                  <c:v>230.14699999999999</c:v>
                </c:pt>
                <c:pt idx="16">
                  <c:v>229.602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F-4196-8C76-492F5E5DE8C8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0">
                  <c:v>227.9</c:v>
                </c:pt>
                <c:pt idx="1">
                  <c:v>227.7</c:v>
                </c:pt>
                <c:pt idx="2">
                  <c:v>227.8095238095238</c:v>
                </c:pt>
                <c:pt idx="3">
                  <c:v>227.83333333333334</c:v>
                </c:pt>
                <c:pt idx="4">
                  <c:v>227.95</c:v>
                </c:pt>
                <c:pt idx="5">
                  <c:v>228.47368421052633</c:v>
                </c:pt>
                <c:pt idx="6">
                  <c:v>228.16666666666666</c:v>
                </c:pt>
                <c:pt idx="7">
                  <c:v>228.04545454545453</c:v>
                </c:pt>
                <c:pt idx="8">
                  <c:v>227.95</c:v>
                </c:pt>
                <c:pt idx="9">
                  <c:v>228.84210526315789</c:v>
                </c:pt>
                <c:pt idx="10">
                  <c:v>228.0952380952381</c:v>
                </c:pt>
                <c:pt idx="11">
                  <c:v>227.8</c:v>
                </c:pt>
                <c:pt idx="12">
                  <c:v>227.95454545454547</c:v>
                </c:pt>
                <c:pt idx="13">
                  <c:v>227.25</c:v>
                </c:pt>
                <c:pt idx="14">
                  <c:v>228.25</c:v>
                </c:pt>
                <c:pt idx="15">
                  <c:v>228.25</c:v>
                </c:pt>
                <c:pt idx="16">
                  <c:v>228.95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F-4196-8C76-492F5E5DE8C8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225.75</c:v>
                </c:pt>
                <c:pt idx="1">
                  <c:v>228.53703703703704</c:v>
                </c:pt>
                <c:pt idx="2">
                  <c:v>226.8730158730159</c:v>
                </c:pt>
                <c:pt idx="3">
                  <c:v>226.39285714285714</c:v>
                </c:pt>
                <c:pt idx="4">
                  <c:v>227.98214285714289</c:v>
                </c:pt>
                <c:pt idx="5">
                  <c:v>227.7948717948718</c:v>
                </c:pt>
                <c:pt idx="6">
                  <c:v>225.82777777777775</c:v>
                </c:pt>
                <c:pt idx="7">
                  <c:v>227.33333333333334</c:v>
                </c:pt>
                <c:pt idx="8">
                  <c:v>228.89393939393938</c:v>
                </c:pt>
                <c:pt idx="9">
                  <c:v>228.1527777777778</c:v>
                </c:pt>
                <c:pt idx="10">
                  <c:v>226.79365079365076</c:v>
                </c:pt>
                <c:pt idx="11">
                  <c:v>226.65789473684211</c:v>
                </c:pt>
                <c:pt idx="12">
                  <c:v>226.78095238095239</c:v>
                </c:pt>
                <c:pt idx="13">
                  <c:v>226.33333333333334</c:v>
                </c:pt>
                <c:pt idx="14">
                  <c:v>232.4375</c:v>
                </c:pt>
                <c:pt idx="15">
                  <c:v>230.71428571428572</c:v>
                </c:pt>
                <c:pt idx="16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5F-4196-8C76-492F5E5DE8C8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0">
                  <c:v>233.5</c:v>
                </c:pt>
                <c:pt idx="1">
                  <c:v>231.274</c:v>
                </c:pt>
                <c:pt idx="2">
                  <c:v>232.48400000000001</c:v>
                </c:pt>
                <c:pt idx="3">
                  <c:v>231.35499999999999</c:v>
                </c:pt>
                <c:pt idx="4">
                  <c:v>232.48099999999999</c:v>
                </c:pt>
                <c:pt idx="5">
                  <c:v>233.81399999999999</c:v>
                </c:pt>
                <c:pt idx="6">
                  <c:v>229.94499999999999</c:v>
                </c:pt>
                <c:pt idx="7">
                  <c:v>232.56</c:v>
                </c:pt>
                <c:pt idx="8">
                  <c:v>236.16399999999999</c:v>
                </c:pt>
                <c:pt idx="9">
                  <c:v>235.19</c:v>
                </c:pt>
                <c:pt idx="10">
                  <c:v>234.41800000000001</c:v>
                </c:pt>
                <c:pt idx="11">
                  <c:v>232.48400000000001</c:v>
                </c:pt>
                <c:pt idx="12">
                  <c:v>230.06100000000001</c:v>
                </c:pt>
                <c:pt idx="13">
                  <c:v>228.11500000000001</c:v>
                </c:pt>
                <c:pt idx="14">
                  <c:v>228.98500000000001</c:v>
                </c:pt>
                <c:pt idx="15">
                  <c:v>229.94399999999999</c:v>
                </c:pt>
                <c:pt idx="16">
                  <c:v>230.16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5F-4196-8C76-492F5E5DE8C8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0">
                  <c:v>227.7</c:v>
                </c:pt>
                <c:pt idx="1">
                  <c:v>227.4</c:v>
                </c:pt>
                <c:pt idx="2">
                  <c:v>226.8</c:v>
                </c:pt>
                <c:pt idx="3">
                  <c:v>229.3</c:v>
                </c:pt>
                <c:pt idx="4">
                  <c:v>229</c:v>
                </c:pt>
                <c:pt idx="5">
                  <c:v>229.7</c:v>
                </c:pt>
                <c:pt idx="6">
                  <c:v>229.6</c:v>
                </c:pt>
                <c:pt idx="7">
                  <c:v>229.2</c:v>
                </c:pt>
                <c:pt idx="8">
                  <c:v>227.8</c:v>
                </c:pt>
                <c:pt idx="9">
                  <c:v>228.5</c:v>
                </c:pt>
                <c:pt idx="10">
                  <c:v>228.3</c:v>
                </c:pt>
                <c:pt idx="11">
                  <c:v>229.2</c:v>
                </c:pt>
                <c:pt idx="12">
                  <c:v>228.6</c:v>
                </c:pt>
                <c:pt idx="13">
                  <c:v>228.7</c:v>
                </c:pt>
                <c:pt idx="14">
                  <c:v>227.9</c:v>
                </c:pt>
                <c:pt idx="15">
                  <c:v>227.8</c:v>
                </c:pt>
                <c:pt idx="16">
                  <c:v>226.9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5F-4196-8C76-492F5E5DE8C8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225.65</c:v>
                </c:pt>
                <c:pt idx="1">
                  <c:v>225.85</c:v>
                </c:pt>
                <c:pt idx="2">
                  <c:v>225.65</c:v>
                </c:pt>
                <c:pt idx="3">
                  <c:v>225.85</c:v>
                </c:pt>
                <c:pt idx="4">
                  <c:v>225.94</c:v>
                </c:pt>
                <c:pt idx="5">
                  <c:v>226.92</c:v>
                </c:pt>
                <c:pt idx="6">
                  <c:v>226.07</c:v>
                </c:pt>
                <c:pt idx="7">
                  <c:v>223.22</c:v>
                </c:pt>
                <c:pt idx="8">
                  <c:v>222.96</c:v>
                </c:pt>
                <c:pt idx="9">
                  <c:v>228.28</c:v>
                </c:pt>
                <c:pt idx="10">
                  <c:v>227.58</c:v>
                </c:pt>
                <c:pt idx="11">
                  <c:v>226.77</c:v>
                </c:pt>
                <c:pt idx="12">
                  <c:v>226.85</c:v>
                </c:pt>
                <c:pt idx="13">
                  <c:v>229.71</c:v>
                </c:pt>
                <c:pt idx="14">
                  <c:v>229.24</c:v>
                </c:pt>
                <c:pt idx="15">
                  <c:v>229.52</c:v>
                </c:pt>
                <c:pt idx="16">
                  <c:v>229.56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5F-4196-8C76-492F5E5DE8C8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230.16666666666666</c:v>
                </c:pt>
                <c:pt idx="2">
                  <c:v>232.4</c:v>
                </c:pt>
                <c:pt idx="3">
                  <c:v>231.2</c:v>
                </c:pt>
                <c:pt idx="4">
                  <c:v>231</c:v>
                </c:pt>
                <c:pt idx="5">
                  <c:v>233.57142857142858</c:v>
                </c:pt>
                <c:pt idx="6">
                  <c:v>231.46153846153845</c:v>
                </c:pt>
                <c:pt idx="7">
                  <c:v>231.46153846153845</c:v>
                </c:pt>
                <c:pt idx="8">
                  <c:v>230.69230769230768</c:v>
                </c:pt>
                <c:pt idx="9">
                  <c:v>230.2</c:v>
                </c:pt>
                <c:pt idx="10">
                  <c:v>231.25</c:v>
                </c:pt>
                <c:pt idx="11">
                  <c:v>228.30769230769232</c:v>
                </c:pt>
                <c:pt idx="12">
                  <c:v>230</c:v>
                </c:pt>
                <c:pt idx="13">
                  <c:v>231.26666666666668</c:v>
                </c:pt>
                <c:pt idx="14">
                  <c:v>232.66666666666666</c:v>
                </c:pt>
                <c:pt idx="15">
                  <c:v>230.93333333333334</c:v>
                </c:pt>
                <c:pt idx="16">
                  <c:v>231.8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5F-4196-8C76-492F5E5DE8C8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228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228</c:v>
                </c:pt>
                <c:pt idx="9">
                  <c:v>228</c:v>
                </c:pt>
                <c:pt idx="10">
                  <c:v>228</c:v>
                </c:pt>
                <c:pt idx="11">
                  <c:v>228</c:v>
                </c:pt>
                <c:pt idx="12">
                  <c:v>228</c:v>
                </c:pt>
                <c:pt idx="13">
                  <c:v>228</c:v>
                </c:pt>
                <c:pt idx="14">
                  <c:v>228</c:v>
                </c:pt>
                <c:pt idx="15">
                  <c:v>228</c:v>
                </c:pt>
                <c:pt idx="16">
                  <c:v>228</c:v>
                </c:pt>
                <c:pt idx="17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5F-4196-8C76-492F5E5DE8C8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228.24775823762891</c:v>
                </c:pt>
                <c:pt idx="1">
                  <c:v>228.41593603961101</c:v>
                </c:pt>
                <c:pt idx="2">
                  <c:v>227.9644460567967</c:v>
                </c:pt>
                <c:pt idx="3">
                  <c:v>227.98979033342849</c:v>
                </c:pt>
                <c:pt idx="4">
                  <c:v>228.50460623617869</c:v>
                </c:pt>
                <c:pt idx="5">
                  <c:v>228.90844091865361</c:v>
                </c:pt>
                <c:pt idx="6">
                  <c:v>227.88068361056872</c:v>
                </c:pt>
                <c:pt idx="7">
                  <c:v>228.31870683806125</c:v>
                </c:pt>
                <c:pt idx="8">
                  <c:v>228.62234309942932</c:v>
                </c:pt>
                <c:pt idx="9">
                  <c:v>228.49578923288612</c:v>
                </c:pt>
                <c:pt idx="10">
                  <c:v>227.96869647034254</c:v>
                </c:pt>
                <c:pt idx="11">
                  <c:v>227.35631359167147</c:v>
                </c:pt>
                <c:pt idx="12">
                  <c:v>227.3701495674924</c:v>
                </c:pt>
                <c:pt idx="13">
                  <c:v>227.63051578947369</c:v>
                </c:pt>
                <c:pt idx="14">
                  <c:v>228.48400047549507</c:v>
                </c:pt>
                <c:pt idx="15">
                  <c:v>228.07030145880671</c:v>
                </c:pt>
                <c:pt idx="16">
                  <c:v>227.88780113428538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5F-4196-8C76-492F5E5DE8C8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8.1666666666666572</c:v>
                </c:pt>
                <c:pt idx="1">
                  <c:v>7.4900257400256862</c:v>
                </c:pt>
                <c:pt idx="2">
                  <c:v>7.601647058823545</c:v>
                </c:pt>
                <c:pt idx="3">
                  <c:v>6.6663924050633057</c:v>
                </c:pt>
                <c:pt idx="4">
                  <c:v>8.4809999999999945</c:v>
                </c:pt>
                <c:pt idx="5">
                  <c:v>10.931647058823529</c:v>
                </c:pt>
                <c:pt idx="6">
                  <c:v>8.7115384615384528</c:v>
                </c:pt>
                <c:pt idx="7">
                  <c:v>9.3400000000000034</c:v>
                </c:pt>
                <c:pt idx="8">
                  <c:v>13.203999999999979</c:v>
                </c:pt>
                <c:pt idx="9">
                  <c:v>10.439999999999998</c:v>
                </c:pt>
                <c:pt idx="10">
                  <c:v>10.656095238095247</c:v>
                </c:pt>
                <c:pt idx="11">
                  <c:v>10.484000000000009</c:v>
                </c:pt>
                <c:pt idx="12">
                  <c:v>7.8229047619047662</c:v>
                </c:pt>
                <c:pt idx="13">
                  <c:v>7.2166666666666686</c:v>
                </c:pt>
                <c:pt idx="14">
                  <c:v>9.7777777777777715</c:v>
                </c:pt>
                <c:pt idx="15">
                  <c:v>9.0912280701754469</c:v>
                </c:pt>
                <c:pt idx="16">
                  <c:v>9.3263157894736821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5F-4196-8C76-492F5E5DE8C8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216</c:v>
                </c:pt>
                <c:pt idx="1">
                  <c:v>216</c:v>
                </c:pt>
                <c:pt idx="2">
                  <c:v>216</c:v>
                </c:pt>
                <c:pt idx="3">
                  <c:v>216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5F-4196-8C76-492F5E5DE8C8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240</c:v>
                </c:pt>
                <c:pt idx="17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E5F-4196-8C76-492F5E5D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406016"/>
        <c:scaling>
          <c:orientation val="minMax"/>
          <c:max val="252"/>
          <c:min val="2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0">
                  <c:v>310.23684210526318</c:v>
                </c:pt>
                <c:pt idx="1">
                  <c:v>310.25</c:v>
                </c:pt>
                <c:pt idx="2">
                  <c:v>309.33333333333331</c:v>
                </c:pt>
                <c:pt idx="3">
                  <c:v>309.4736842105263</c:v>
                </c:pt>
                <c:pt idx="4">
                  <c:v>309.5</c:v>
                </c:pt>
                <c:pt idx="5">
                  <c:v>309.42105263157896</c:v>
                </c:pt>
                <c:pt idx="6">
                  <c:v>311.00772200772201</c:v>
                </c:pt>
                <c:pt idx="7">
                  <c:v>311.21052631578948</c:v>
                </c:pt>
                <c:pt idx="8">
                  <c:v>310.60526315789474</c:v>
                </c:pt>
                <c:pt idx="9">
                  <c:v>310.68421052631578</c:v>
                </c:pt>
                <c:pt idx="10">
                  <c:v>309.94736842105266</c:v>
                </c:pt>
                <c:pt idx="11">
                  <c:v>310.28947368421052</c:v>
                </c:pt>
                <c:pt idx="12">
                  <c:v>310.39473684210526</c:v>
                </c:pt>
                <c:pt idx="13">
                  <c:v>310.5263157894737</c:v>
                </c:pt>
                <c:pt idx="14">
                  <c:v>309.72186147186142</c:v>
                </c:pt>
                <c:pt idx="15">
                  <c:v>309.83397683397686</c:v>
                </c:pt>
                <c:pt idx="16">
                  <c:v>310.06274131274131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B-486A-BE97-0E367BF1B44D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0">
                  <c:v>314.59880952380951</c:v>
                </c:pt>
                <c:pt idx="1">
                  <c:v>301.83076923076925</c:v>
                </c:pt>
                <c:pt idx="2">
                  <c:v>307.64634146341461</c:v>
                </c:pt>
                <c:pt idx="3">
                  <c:v>306.41012658227845</c:v>
                </c:pt>
                <c:pt idx="4">
                  <c:v>307.57294117647058</c:v>
                </c:pt>
                <c:pt idx="5">
                  <c:v>306.84042553191489</c:v>
                </c:pt>
                <c:pt idx="6">
                  <c:v>305.6085106382979</c:v>
                </c:pt>
                <c:pt idx="7">
                  <c:v>308.82469135802467</c:v>
                </c:pt>
                <c:pt idx="8">
                  <c:v>308.54942528735631</c:v>
                </c:pt>
                <c:pt idx="9">
                  <c:v>306.88941176470587</c:v>
                </c:pt>
                <c:pt idx="10">
                  <c:v>306.20750000000015</c:v>
                </c:pt>
                <c:pt idx="11">
                  <c:v>306.64761904761917</c:v>
                </c:pt>
                <c:pt idx="12">
                  <c:v>307.95057471264374</c:v>
                </c:pt>
                <c:pt idx="13">
                  <c:v>305.84133333333335</c:v>
                </c:pt>
                <c:pt idx="14">
                  <c:v>305.61927710843378</c:v>
                </c:pt>
                <c:pt idx="15">
                  <c:v>305.37499999999994</c:v>
                </c:pt>
                <c:pt idx="16">
                  <c:v>305.06493506493513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B-486A-BE97-0E367BF1B44D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0">
                  <c:v>306</c:v>
                </c:pt>
                <c:pt idx="1">
                  <c:v>306.89999999999998</c:v>
                </c:pt>
                <c:pt idx="2">
                  <c:v>307.77777777777777</c:v>
                </c:pt>
                <c:pt idx="3">
                  <c:v>306.77777777777777</c:v>
                </c:pt>
                <c:pt idx="4">
                  <c:v>306.25</c:v>
                </c:pt>
                <c:pt idx="5">
                  <c:v>305.5</c:v>
                </c:pt>
                <c:pt idx="6">
                  <c:v>306</c:v>
                </c:pt>
                <c:pt idx="7">
                  <c:v>308.5</c:v>
                </c:pt>
                <c:pt idx="8">
                  <c:v>307.35294117647061</c:v>
                </c:pt>
                <c:pt idx="9">
                  <c:v>305.9375</c:v>
                </c:pt>
                <c:pt idx="10">
                  <c:v>306.76190476190476</c:v>
                </c:pt>
                <c:pt idx="11">
                  <c:v>305.38095238095241</c:v>
                </c:pt>
                <c:pt idx="12">
                  <c:v>305.10000000000002</c:v>
                </c:pt>
                <c:pt idx="13">
                  <c:v>305.10526315789474</c:v>
                </c:pt>
                <c:pt idx="14">
                  <c:v>304.47058823529414</c:v>
                </c:pt>
                <c:pt idx="15">
                  <c:v>304.9375</c:v>
                </c:pt>
                <c:pt idx="16">
                  <c:v>303.10000000000002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B-486A-BE97-0E367BF1B44D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310.25799999999998</c:v>
                </c:pt>
                <c:pt idx="1">
                  <c:v>309.83300000000003</c:v>
                </c:pt>
                <c:pt idx="2">
                  <c:v>311.685</c:v>
                </c:pt>
                <c:pt idx="3">
                  <c:v>312.84199999999998</c:v>
                </c:pt>
                <c:pt idx="4">
                  <c:v>313.52100000000002</c:v>
                </c:pt>
                <c:pt idx="5">
                  <c:v>313.815</c:v>
                </c:pt>
                <c:pt idx="6">
                  <c:v>313.44600000000003</c:v>
                </c:pt>
                <c:pt idx="7">
                  <c:v>312.69900000000001</c:v>
                </c:pt>
                <c:pt idx="8">
                  <c:v>312.25</c:v>
                </c:pt>
                <c:pt idx="9">
                  <c:v>311.661</c:v>
                </c:pt>
                <c:pt idx="10">
                  <c:v>311.39999999999998</c:v>
                </c:pt>
                <c:pt idx="11">
                  <c:v>309.61799999999999</c:v>
                </c:pt>
                <c:pt idx="12">
                  <c:v>310.20400000000001</c:v>
                </c:pt>
                <c:pt idx="13">
                  <c:v>309.68299999999999</c:v>
                </c:pt>
                <c:pt idx="14">
                  <c:v>309.65899999999999</c:v>
                </c:pt>
                <c:pt idx="15">
                  <c:v>311.06900000000002</c:v>
                </c:pt>
                <c:pt idx="16">
                  <c:v>310.72300000000001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2B-486A-BE97-0E367BF1B44D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0">
                  <c:v>306.8</c:v>
                </c:pt>
                <c:pt idx="1">
                  <c:v>306.05</c:v>
                </c:pt>
                <c:pt idx="2">
                  <c:v>307.23809523809524</c:v>
                </c:pt>
                <c:pt idx="3">
                  <c:v>306.5</c:v>
                </c:pt>
                <c:pt idx="4">
                  <c:v>306.45</c:v>
                </c:pt>
                <c:pt idx="5">
                  <c:v>307.4736842105263</c:v>
                </c:pt>
                <c:pt idx="6">
                  <c:v>307.38888888888891</c:v>
                </c:pt>
                <c:pt idx="7">
                  <c:v>307.09090909090907</c:v>
                </c:pt>
                <c:pt idx="8">
                  <c:v>307.2</c:v>
                </c:pt>
                <c:pt idx="9">
                  <c:v>306.78947368421052</c:v>
                </c:pt>
                <c:pt idx="10">
                  <c:v>306.52380952380952</c:v>
                </c:pt>
                <c:pt idx="11">
                  <c:v>306.60000000000002</c:v>
                </c:pt>
                <c:pt idx="12">
                  <c:v>306.54545454545456</c:v>
                </c:pt>
                <c:pt idx="13">
                  <c:v>306.60000000000002</c:v>
                </c:pt>
                <c:pt idx="14">
                  <c:v>306.10000000000002</c:v>
                </c:pt>
                <c:pt idx="15">
                  <c:v>305.85000000000002</c:v>
                </c:pt>
                <c:pt idx="16">
                  <c:v>303.8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2B-486A-BE97-0E367BF1B44D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305.5</c:v>
                </c:pt>
                <c:pt idx="1">
                  <c:v>307.46296296296299</c:v>
                </c:pt>
                <c:pt idx="2">
                  <c:v>309.26190476190476</c:v>
                </c:pt>
                <c:pt idx="3">
                  <c:v>309.38095238095241</c:v>
                </c:pt>
                <c:pt idx="4">
                  <c:v>308.51488095238102</c:v>
                </c:pt>
                <c:pt idx="5">
                  <c:v>307.45333333333332</c:v>
                </c:pt>
                <c:pt idx="6">
                  <c:v>308.76666666666665</c:v>
                </c:pt>
                <c:pt idx="7">
                  <c:v>308.16666666666669</c:v>
                </c:pt>
                <c:pt idx="8">
                  <c:v>309.65873015873012</c:v>
                </c:pt>
                <c:pt idx="9">
                  <c:v>308.60869565217394</c:v>
                </c:pt>
                <c:pt idx="10">
                  <c:v>308.31818181818181</c:v>
                </c:pt>
                <c:pt idx="11">
                  <c:v>307.82456140350877</c:v>
                </c:pt>
                <c:pt idx="12">
                  <c:v>308.19285714285712</c:v>
                </c:pt>
                <c:pt idx="13">
                  <c:v>308.625</c:v>
                </c:pt>
                <c:pt idx="14">
                  <c:v>309.03273809523807</c:v>
                </c:pt>
                <c:pt idx="15">
                  <c:v>307.14583333333331</c:v>
                </c:pt>
                <c:pt idx="16">
                  <c:v>308.49494949494948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2B-486A-BE97-0E367BF1B44D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0">
                  <c:v>314.66699999999997</c:v>
                </c:pt>
                <c:pt idx="1">
                  <c:v>313.21300000000002</c:v>
                </c:pt>
                <c:pt idx="2">
                  <c:v>314</c:v>
                </c:pt>
                <c:pt idx="3">
                  <c:v>313.16399999999999</c:v>
                </c:pt>
                <c:pt idx="4">
                  <c:v>312.87</c:v>
                </c:pt>
                <c:pt idx="5">
                  <c:v>315.23700000000002</c:v>
                </c:pt>
                <c:pt idx="6">
                  <c:v>315.98200000000003</c:v>
                </c:pt>
                <c:pt idx="7">
                  <c:v>316.32</c:v>
                </c:pt>
                <c:pt idx="8">
                  <c:v>311.77</c:v>
                </c:pt>
                <c:pt idx="9">
                  <c:v>310.15499999999997</c:v>
                </c:pt>
                <c:pt idx="10">
                  <c:v>311.27300000000002</c:v>
                </c:pt>
                <c:pt idx="11">
                  <c:v>311.75799999999998</c:v>
                </c:pt>
                <c:pt idx="12">
                  <c:v>311.42399999999998</c:v>
                </c:pt>
                <c:pt idx="13">
                  <c:v>309.803</c:v>
                </c:pt>
                <c:pt idx="14">
                  <c:v>306.64</c:v>
                </c:pt>
                <c:pt idx="15">
                  <c:v>305.71199999999999</c:v>
                </c:pt>
                <c:pt idx="16">
                  <c:v>306.65699999999998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2B-486A-BE97-0E367BF1B44D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0">
                  <c:v>306.39999999999998</c:v>
                </c:pt>
                <c:pt idx="1">
                  <c:v>307.7</c:v>
                </c:pt>
                <c:pt idx="2">
                  <c:v>307.3</c:v>
                </c:pt>
                <c:pt idx="3">
                  <c:v>304.60000000000002</c:v>
                </c:pt>
                <c:pt idx="4">
                  <c:v>306.7</c:v>
                </c:pt>
                <c:pt idx="5">
                  <c:v>310.39999999999998</c:v>
                </c:pt>
                <c:pt idx="6">
                  <c:v>309.2</c:v>
                </c:pt>
                <c:pt idx="7">
                  <c:v>309.5</c:v>
                </c:pt>
                <c:pt idx="8">
                  <c:v>309</c:v>
                </c:pt>
                <c:pt idx="9">
                  <c:v>308.2</c:v>
                </c:pt>
                <c:pt idx="10">
                  <c:v>306.60000000000002</c:v>
                </c:pt>
                <c:pt idx="11">
                  <c:v>309</c:v>
                </c:pt>
                <c:pt idx="12">
                  <c:v>306.10000000000002</c:v>
                </c:pt>
                <c:pt idx="13">
                  <c:v>308.60000000000002</c:v>
                </c:pt>
                <c:pt idx="14">
                  <c:v>308.2</c:v>
                </c:pt>
                <c:pt idx="15">
                  <c:v>306.39999999999998</c:v>
                </c:pt>
                <c:pt idx="16">
                  <c:v>307.2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2B-486A-BE97-0E367BF1B44D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311.60000000000002</c:v>
                </c:pt>
                <c:pt idx="1">
                  <c:v>308.48</c:v>
                </c:pt>
                <c:pt idx="2">
                  <c:v>310.24</c:v>
                </c:pt>
                <c:pt idx="3">
                  <c:v>314.22000000000003</c:v>
                </c:pt>
                <c:pt idx="4">
                  <c:v>315.39</c:v>
                </c:pt>
                <c:pt idx="5">
                  <c:v>314.63</c:v>
                </c:pt>
                <c:pt idx="6">
                  <c:v>312.41000000000003</c:v>
                </c:pt>
                <c:pt idx="7">
                  <c:v>307.17</c:v>
                </c:pt>
                <c:pt idx="8">
                  <c:v>307.45999999999998</c:v>
                </c:pt>
                <c:pt idx="9">
                  <c:v>312.32</c:v>
                </c:pt>
                <c:pt idx="10">
                  <c:v>311.37</c:v>
                </c:pt>
                <c:pt idx="11">
                  <c:v>311.5</c:v>
                </c:pt>
                <c:pt idx="12">
                  <c:v>311.89999999999998</c:v>
                </c:pt>
                <c:pt idx="13">
                  <c:v>310.63</c:v>
                </c:pt>
                <c:pt idx="14">
                  <c:v>307.64</c:v>
                </c:pt>
                <c:pt idx="15">
                  <c:v>307.94</c:v>
                </c:pt>
                <c:pt idx="16">
                  <c:v>310.54000000000002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2B-486A-BE97-0E367BF1B44D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310.08333333333331</c:v>
                </c:pt>
                <c:pt idx="2">
                  <c:v>309.5</c:v>
                </c:pt>
                <c:pt idx="3">
                  <c:v>314.86666666666667</c:v>
                </c:pt>
                <c:pt idx="4">
                  <c:v>312</c:v>
                </c:pt>
                <c:pt idx="5">
                  <c:v>309.71428571428572</c:v>
                </c:pt>
                <c:pt idx="6">
                  <c:v>313</c:v>
                </c:pt>
                <c:pt idx="7">
                  <c:v>312</c:v>
                </c:pt>
                <c:pt idx="8">
                  <c:v>311.69230769230768</c:v>
                </c:pt>
                <c:pt idx="9">
                  <c:v>312.60000000000002</c:v>
                </c:pt>
                <c:pt idx="10">
                  <c:v>308.41666666666669</c:v>
                </c:pt>
                <c:pt idx="11">
                  <c:v>309.71428571428572</c:v>
                </c:pt>
                <c:pt idx="12">
                  <c:v>307.2</c:v>
                </c:pt>
                <c:pt idx="13">
                  <c:v>307</c:v>
                </c:pt>
                <c:pt idx="14">
                  <c:v>308.60000000000002</c:v>
                </c:pt>
                <c:pt idx="15">
                  <c:v>312.66666666666669</c:v>
                </c:pt>
                <c:pt idx="16">
                  <c:v>314.33333333333331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2B-486A-BE97-0E367BF1B44D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309</c:v>
                </c:pt>
                <c:pt idx="1">
                  <c:v>309</c:v>
                </c:pt>
                <c:pt idx="2">
                  <c:v>309</c:v>
                </c:pt>
                <c:pt idx="3">
                  <c:v>309</c:v>
                </c:pt>
                <c:pt idx="4">
                  <c:v>309</c:v>
                </c:pt>
                <c:pt idx="5">
                  <c:v>309</c:v>
                </c:pt>
                <c:pt idx="6">
                  <c:v>309</c:v>
                </c:pt>
                <c:pt idx="7">
                  <c:v>309</c:v>
                </c:pt>
                <c:pt idx="8">
                  <c:v>309</c:v>
                </c:pt>
                <c:pt idx="9">
                  <c:v>309</c:v>
                </c:pt>
                <c:pt idx="10">
                  <c:v>309</c:v>
                </c:pt>
                <c:pt idx="11">
                  <c:v>309</c:v>
                </c:pt>
                <c:pt idx="12">
                  <c:v>309</c:v>
                </c:pt>
                <c:pt idx="13">
                  <c:v>309</c:v>
                </c:pt>
                <c:pt idx="14">
                  <c:v>309</c:v>
                </c:pt>
                <c:pt idx="15">
                  <c:v>309</c:v>
                </c:pt>
                <c:pt idx="16">
                  <c:v>309</c:v>
                </c:pt>
                <c:pt idx="17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72B-486A-BE97-0E367BF1B44D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309.56229462545252</c:v>
                </c:pt>
                <c:pt idx="1">
                  <c:v>308.18030655270655</c:v>
                </c:pt>
                <c:pt idx="2">
                  <c:v>309.39824525745263</c:v>
                </c:pt>
                <c:pt idx="3">
                  <c:v>309.82352076182013</c:v>
                </c:pt>
                <c:pt idx="4">
                  <c:v>309.87688221288511</c:v>
                </c:pt>
                <c:pt idx="5">
                  <c:v>310.04847814216396</c:v>
                </c:pt>
                <c:pt idx="6">
                  <c:v>310.28097882015749</c:v>
                </c:pt>
                <c:pt idx="7">
                  <c:v>310.14817934313902</c:v>
                </c:pt>
                <c:pt idx="8">
                  <c:v>309.55386674727595</c:v>
                </c:pt>
                <c:pt idx="9">
                  <c:v>309.38452916274065</c:v>
                </c:pt>
                <c:pt idx="10">
                  <c:v>308.6818431191615</c:v>
                </c:pt>
                <c:pt idx="11">
                  <c:v>308.8332892230577</c:v>
                </c:pt>
                <c:pt idx="12">
                  <c:v>308.50116232430605</c:v>
                </c:pt>
                <c:pt idx="13">
                  <c:v>308.2413912280702</c:v>
                </c:pt>
                <c:pt idx="14">
                  <c:v>307.56834649108271</c:v>
                </c:pt>
                <c:pt idx="15">
                  <c:v>307.69299768339766</c:v>
                </c:pt>
                <c:pt idx="16">
                  <c:v>307.99759592059593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72B-486A-BE97-0E367BF1B44D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9.1669999999999732</c:v>
                </c:pt>
                <c:pt idx="1">
                  <c:v>11.382230769230773</c:v>
                </c:pt>
                <c:pt idx="2">
                  <c:v>6.7619047619047592</c:v>
                </c:pt>
                <c:pt idx="3">
                  <c:v>10.266666666666652</c:v>
                </c:pt>
                <c:pt idx="4">
                  <c:v>9.1399999999999864</c:v>
                </c:pt>
                <c:pt idx="5">
                  <c:v>9.7370000000000232</c:v>
                </c:pt>
                <c:pt idx="6">
                  <c:v>10.373489361702127</c:v>
                </c:pt>
                <c:pt idx="7">
                  <c:v>9.2290909090909281</c:v>
                </c:pt>
                <c:pt idx="8">
                  <c:v>5.0500000000000114</c:v>
                </c:pt>
                <c:pt idx="9">
                  <c:v>6.6625000000000227</c:v>
                </c:pt>
                <c:pt idx="10">
                  <c:v>5.1924999999998249</c:v>
                </c:pt>
                <c:pt idx="11">
                  <c:v>6.3770476190475733</c:v>
                </c:pt>
                <c:pt idx="12">
                  <c:v>6.7999999999999545</c:v>
                </c:pt>
                <c:pt idx="13">
                  <c:v>5.5247368421052556</c:v>
                </c:pt>
                <c:pt idx="14">
                  <c:v>5.2512732365672719</c:v>
                </c:pt>
                <c:pt idx="15">
                  <c:v>7.7291666666666856</c:v>
                </c:pt>
                <c:pt idx="16">
                  <c:v>11.233333333333292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72B-486A-BE97-0E367BF1B44D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293</c:v>
                </c:pt>
                <c:pt idx="1">
                  <c:v>293</c:v>
                </c:pt>
                <c:pt idx="2">
                  <c:v>293</c:v>
                </c:pt>
                <c:pt idx="3">
                  <c:v>293</c:v>
                </c:pt>
                <c:pt idx="4">
                  <c:v>293</c:v>
                </c:pt>
                <c:pt idx="5">
                  <c:v>293</c:v>
                </c:pt>
                <c:pt idx="6">
                  <c:v>293</c:v>
                </c:pt>
                <c:pt idx="7">
                  <c:v>293</c:v>
                </c:pt>
                <c:pt idx="8">
                  <c:v>293</c:v>
                </c:pt>
                <c:pt idx="9">
                  <c:v>293</c:v>
                </c:pt>
                <c:pt idx="10">
                  <c:v>293</c:v>
                </c:pt>
                <c:pt idx="11">
                  <c:v>293</c:v>
                </c:pt>
                <c:pt idx="12">
                  <c:v>293</c:v>
                </c:pt>
                <c:pt idx="13">
                  <c:v>293</c:v>
                </c:pt>
                <c:pt idx="14">
                  <c:v>293</c:v>
                </c:pt>
                <c:pt idx="15">
                  <c:v>293</c:v>
                </c:pt>
                <c:pt idx="16">
                  <c:v>293</c:v>
                </c:pt>
                <c:pt idx="17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2B-486A-BE97-0E367BF1B44D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  <c:pt idx="15">
                  <c:v>325</c:v>
                </c:pt>
                <c:pt idx="16">
                  <c:v>325</c:v>
                </c:pt>
                <c:pt idx="17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72B-486A-BE97-0E367BF1B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66144"/>
        <c:scaling>
          <c:orientation val="minMax"/>
          <c:max val="341"/>
          <c:min val="2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0">
                  <c:v>153.02631578947367</c:v>
                </c:pt>
                <c:pt idx="1">
                  <c:v>153.28125</c:v>
                </c:pt>
                <c:pt idx="2">
                  <c:v>153.28571428571428</c:v>
                </c:pt>
                <c:pt idx="3">
                  <c:v>153.34210526315789</c:v>
                </c:pt>
                <c:pt idx="4">
                  <c:v>153.28947368421052</c:v>
                </c:pt>
                <c:pt idx="5">
                  <c:v>153.26315789473685</c:v>
                </c:pt>
                <c:pt idx="6">
                  <c:v>153.33108108108109</c:v>
                </c:pt>
                <c:pt idx="7">
                  <c:v>153.36842105263159</c:v>
                </c:pt>
                <c:pt idx="8">
                  <c:v>153.21052631578948</c:v>
                </c:pt>
                <c:pt idx="9">
                  <c:v>153.07894736842104</c:v>
                </c:pt>
                <c:pt idx="10">
                  <c:v>153.07894736842104</c:v>
                </c:pt>
                <c:pt idx="11">
                  <c:v>153.18421052631578</c:v>
                </c:pt>
                <c:pt idx="12">
                  <c:v>153.39473684210526</c:v>
                </c:pt>
                <c:pt idx="13">
                  <c:v>153.07894736842104</c:v>
                </c:pt>
                <c:pt idx="14">
                  <c:v>153.1883116883117</c:v>
                </c:pt>
                <c:pt idx="15">
                  <c:v>152.9430501930502</c:v>
                </c:pt>
                <c:pt idx="16">
                  <c:v>153.1949806949807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B1-49B9-B0DD-36F4BFB2B53C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0">
                  <c:v>153.71807228915659</c:v>
                </c:pt>
                <c:pt idx="1">
                  <c:v>154.30933333333337</c:v>
                </c:pt>
                <c:pt idx="2">
                  <c:v>153.8259259259259</c:v>
                </c:pt>
                <c:pt idx="3">
                  <c:v>153.90759493670882</c:v>
                </c:pt>
                <c:pt idx="4">
                  <c:v>153.79651162790688</c:v>
                </c:pt>
                <c:pt idx="5">
                  <c:v>153.54947368421048</c:v>
                </c:pt>
                <c:pt idx="6">
                  <c:v>153.1361702127659</c:v>
                </c:pt>
                <c:pt idx="7">
                  <c:v>153.86219512195129</c:v>
                </c:pt>
                <c:pt idx="8">
                  <c:v>153.45632183908049</c:v>
                </c:pt>
                <c:pt idx="9">
                  <c:v>153.37294117647056</c:v>
                </c:pt>
                <c:pt idx="10">
                  <c:v>152.75749999999999</c:v>
                </c:pt>
                <c:pt idx="11">
                  <c:v>152.72195121951222</c:v>
                </c:pt>
                <c:pt idx="12">
                  <c:v>153.22988505747128</c:v>
                </c:pt>
                <c:pt idx="13">
                  <c:v>152.78933333333333</c:v>
                </c:pt>
                <c:pt idx="14">
                  <c:v>152.67926829268296</c:v>
                </c:pt>
                <c:pt idx="15">
                  <c:v>153.04659090909087</c:v>
                </c:pt>
                <c:pt idx="16">
                  <c:v>152.51428571428571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1-49B9-B0DD-36F4BFB2B53C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0">
                  <c:v>150.84210526315789</c:v>
                </c:pt>
                <c:pt idx="1">
                  <c:v>149</c:v>
                </c:pt>
                <c:pt idx="2">
                  <c:v>152.33333333333334</c:v>
                </c:pt>
                <c:pt idx="3">
                  <c:v>151.25</c:v>
                </c:pt>
                <c:pt idx="4">
                  <c:v>150.86666666666667</c:v>
                </c:pt>
                <c:pt idx="5">
                  <c:v>150</c:v>
                </c:pt>
                <c:pt idx="6">
                  <c:v>151.6875</c:v>
                </c:pt>
                <c:pt idx="7">
                  <c:v>151</c:v>
                </c:pt>
                <c:pt idx="8">
                  <c:v>152.19999999999999</c:v>
                </c:pt>
                <c:pt idx="9">
                  <c:v>150.83333333333334</c:v>
                </c:pt>
                <c:pt idx="10">
                  <c:v>149.36842105263159</c:v>
                </c:pt>
                <c:pt idx="11">
                  <c:v>151.4</c:v>
                </c:pt>
                <c:pt idx="12">
                  <c:v>151.55000000000001</c:v>
                </c:pt>
                <c:pt idx="13">
                  <c:v>151.64705882352942</c:v>
                </c:pt>
                <c:pt idx="14">
                  <c:v>152.21052631578948</c:v>
                </c:pt>
                <c:pt idx="15">
                  <c:v>151.1</c:v>
                </c:pt>
                <c:pt idx="16">
                  <c:v>151.14285714285714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B1-49B9-B0DD-36F4BFB2B53C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152.565</c:v>
                </c:pt>
                <c:pt idx="1">
                  <c:v>152.631</c:v>
                </c:pt>
                <c:pt idx="2">
                  <c:v>151.96799999999999</c:v>
                </c:pt>
                <c:pt idx="3">
                  <c:v>151.767</c:v>
                </c:pt>
                <c:pt idx="4">
                  <c:v>152.048</c:v>
                </c:pt>
                <c:pt idx="5">
                  <c:v>153.22900000000001</c:v>
                </c:pt>
                <c:pt idx="6">
                  <c:v>153.161</c:v>
                </c:pt>
                <c:pt idx="7">
                  <c:v>153.48099999999999</c:v>
                </c:pt>
                <c:pt idx="8">
                  <c:v>152.417</c:v>
                </c:pt>
                <c:pt idx="9">
                  <c:v>152.51300000000001</c:v>
                </c:pt>
                <c:pt idx="10">
                  <c:v>153.483</c:v>
                </c:pt>
                <c:pt idx="11">
                  <c:v>152.126</c:v>
                </c:pt>
                <c:pt idx="12">
                  <c:v>152.46799999999999</c:v>
                </c:pt>
                <c:pt idx="13">
                  <c:v>152.19200000000001</c:v>
                </c:pt>
                <c:pt idx="14">
                  <c:v>152.24700000000001</c:v>
                </c:pt>
                <c:pt idx="15">
                  <c:v>152.30600000000001</c:v>
                </c:pt>
                <c:pt idx="16">
                  <c:v>152.40299999999999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B1-49B9-B0DD-36F4BFB2B53C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0">
                  <c:v>150.80000000000001</c:v>
                </c:pt>
                <c:pt idx="1">
                  <c:v>150.25</c:v>
                </c:pt>
                <c:pt idx="2">
                  <c:v>151.28571428571428</c:v>
                </c:pt>
                <c:pt idx="3">
                  <c:v>151.11111111111111</c:v>
                </c:pt>
                <c:pt idx="4">
                  <c:v>151.05000000000001</c:v>
                </c:pt>
                <c:pt idx="5">
                  <c:v>150.78947368421052</c:v>
                </c:pt>
                <c:pt idx="6">
                  <c:v>152.5</c:v>
                </c:pt>
                <c:pt idx="7">
                  <c:v>152</c:v>
                </c:pt>
                <c:pt idx="8">
                  <c:v>151.5</c:v>
                </c:pt>
                <c:pt idx="9">
                  <c:v>152.10526315789474</c:v>
                </c:pt>
                <c:pt idx="10">
                  <c:v>151.61904761904762</c:v>
                </c:pt>
                <c:pt idx="11">
                  <c:v>151.65</c:v>
                </c:pt>
                <c:pt idx="12">
                  <c:v>152.18181818181819</c:v>
                </c:pt>
                <c:pt idx="13">
                  <c:v>152.5</c:v>
                </c:pt>
                <c:pt idx="14">
                  <c:v>152.30000000000001</c:v>
                </c:pt>
                <c:pt idx="15">
                  <c:v>152.30000000000001</c:v>
                </c:pt>
                <c:pt idx="16">
                  <c:v>152.75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B1-49B9-B0DD-36F4BFB2B53C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157</c:v>
                </c:pt>
                <c:pt idx="1">
                  <c:v>158.25308641975309</c:v>
                </c:pt>
                <c:pt idx="2">
                  <c:v>153.8095238095238</c:v>
                </c:pt>
                <c:pt idx="3">
                  <c:v>154.14285714285714</c:v>
                </c:pt>
                <c:pt idx="4">
                  <c:v>154.21428571428572</c:v>
                </c:pt>
                <c:pt idx="5">
                  <c:v>154.19230769230768</c:v>
                </c:pt>
                <c:pt idx="6">
                  <c:v>154.14285714285714</c:v>
                </c:pt>
                <c:pt idx="7">
                  <c:v>155.21428571428572</c:v>
                </c:pt>
                <c:pt idx="8">
                  <c:v>154.95454545454547</c:v>
                </c:pt>
                <c:pt idx="9">
                  <c:v>153.875</c:v>
                </c:pt>
                <c:pt idx="10">
                  <c:v>155.22727272727272</c:v>
                </c:pt>
                <c:pt idx="11">
                  <c:v>154.76315789473685</c:v>
                </c:pt>
                <c:pt idx="12">
                  <c:v>154.46190476190475</c:v>
                </c:pt>
                <c:pt idx="13">
                  <c:v>155.01785714285714</c:v>
                </c:pt>
                <c:pt idx="14">
                  <c:v>152.22988505747125</c:v>
                </c:pt>
                <c:pt idx="15">
                  <c:v>152.54166666666666</c:v>
                </c:pt>
                <c:pt idx="16">
                  <c:v>152.56060606060606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B1-49B9-B0DD-36F4BFB2B53C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0">
                  <c:v>150.333</c:v>
                </c:pt>
                <c:pt idx="1">
                  <c:v>151.70500000000001</c:v>
                </c:pt>
                <c:pt idx="2">
                  <c:v>152.547</c:v>
                </c:pt>
                <c:pt idx="3">
                  <c:v>152.279</c:v>
                </c:pt>
                <c:pt idx="4">
                  <c:v>151.13</c:v>
                </c:pt>
                <c:pt idx="5">
                  <c:v>151.94900000000001</c:v>
                </c:pt>
                <c:pt idx="6">
                  <c:v>152.27799999999999</c:v>
                </c:pt>
                <c:pt idx="7">
                  <c:v>152.32</c:v>
                </c:pt>
                <c:pt idx="8">
                  <c:v>159.22999999999999</c:v>
                </c:pt>
                <c:pt idx="9">
                  <c:v>159.542</c:v>
                </c:pt>
                <c:pt idx="10">
                  <c:v>153.09100000000001</c:v>
                </c:pt>
                <c:pt idx="11">
                  <c:v>152.274</c:v>
                </c:pt>
                <c:pt idx="12">
                  <c:v>154.06100000000001</c:v>
                </c:pt>
                <c:pt idx="13">
                  <c:v>154.387</c:v>
                </c:pt>
                <c:pt idx="14">
                  <c:v>153.029</c:v>
                </c:pt>
                <c:pt idx="15">
                  <c:v>152.35400000000001</c:v>
                </c:pt>
                <c:pt idx="16">
                  <c:v>153.386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B1-49B9-B0DD-36F4BFB2B53C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0">
                  <c:v>150.5</c:v>
                </c:pt>
                <c:pt idx="1">
                  <c:v>150.80000000000001</c:v>
                </c:pt>
                <c:pt idx="2">
                  <c:v>149.5</c:v>
                </c:pt>
                <c:pt idx="3">
                  <c:v>148.80000000000001</c:v>
                </c:pt>
                <c:pt idx="4">
                  <c:v>148.30000000000001</c:v>
                </c:pt>
                <c:pt idx="5">
                  <c:v>152.30000000000001</c:v>
                </c:pt>
                <c:pt idx="6">
                  <c:v>152.6</c:v>
                </c:pt>
                <c:pt idx="7">
                  <c:v>152.80000000000001</c:v>
                </c:pt>
                <c:pt idx="8">
                  <c:v>151.6</c:v>
                </c:pt>
                <c:pt idx="9">
                  <c:v>152.1</c:v>
                </c:pt>
                <c:pt idx="10">
                  <c:v>151.80000000000001</c:v>
                </c:pt>
                <c:pt idx="11">
                  <c:v>153</c:v>
                </c:pt>
                <c:pt idx="12">
                  <c:v>153</c:v>
                </c:pt>
                <c:pt idx="13">
                  <c:v>153.4</c:v>
                </c:pt>
                <c:pt idx="14">
                  <c:v>152.1</c:v>
                </c:pt>
                <c:pt idx="15">
                  <c:v>151.4</c:v>
                </c:pt>
                <c:pt idx="16">
                  <c:v>149.69999999999999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B1-49B9-B0DD-36F4BFB2B53C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151.96</c:v>
                </c:pt>
                <c:pt idx="1">
                  <c:v>150.63</c:v>
                </c:pt>
                <c:pt idx="2">
                  <c:v>150.15</c:v>
                </c:pt>
                <c:pt idx="3">
                  <c:v>150.4</c:v>
                </c:pt>
                <c:pt idx="4">
                  <c:v>150.6</c:v>
                </c:pt>
                <c:pt idx="5">
                  <c:v>149.77000000000001</c:v>
                </c:pt>
                <c:pt idx="6">
                  <c:v>151.02000000000001</c:v>
                </c:pt>
                <c:pt idx="7">
                  <c:v>151.28</c:v>
                </c:pt>
                <c:pt idx="8">
                  <c:v>152.78</c:v>
                </c:pt>
                <c:pt idx="9">
                  <c:v>152.91999999999999</c:v>
                </c:pt>
                <c:pt idx="10">
                  <c:v>152.69</c:v>
                </c:pt>
                <c:pt idx="11">
                  <c:v>152.87</c:v>
                </c:pt>
                <c:pt idx="12">
                  <c:v>153.04</c:v>
                </c:pt>
                <c:pt idx="13">
                  <c:v>151.41999999999999</c:v>
                </c:pt>
                <c:pt idx="14">
                  <c:v>151.66</c:v>
                </c:pt>
                <c:pt idx="15">
                  <c:v>151.75</c:v>
                </c:pt>
                <c:pt idx="16">
                  <c:v>150.08000000000001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4B1-49B9-B0DD-36F4BFB2B53C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153</c:v>
                </c:pt>
                <c:pt idx="1">
                  <c:v>153</c:v>
                </c:pt>
                <c:pt idx="2">
                  <c:v>153</c:v>
                </c:pt>
                <c:pt idx="3">
                  <c:v>153</c:v>
                </c:pt>
                <c:pt idx="4">
                  <c:v>153</c:v>
                </c:pt>
                <c:pt idx="5">
                  <c:v>153</c:v>
                </c:pt>
                <c:pt idx="6">
                  <c:v>153</c:v>
                </c:pt>
                <c:pt idx="7">
                  <c:v>153</c:v>
                </c:pt>
                <c:pt idx="8">
                  <c:v>153</c:v>
                </c:pt>
                <c:pt idx="9">
                  <c:v>153</c:v>
                </c:pt>
                <c:pt idx="10">
                  <c:v>153</c:v>
                </c:pt>
                <c:pt idx="11">
                  <c:v>153</c:v>
                </c:pt>
                <c:pt idx="12">
                  <c:v>153</c:v>
                </c:pt>
                <c:pt idx="13">
                  <c:v>153</c:v>
                </c:pt>
                <c:pt idx="14">
                  <c:v>153</c:v>
                </c:pt>
                <c:pt idx="15">
                  <c:v>153</c:v>
                </c:pt>
                <c:pt idx="16">
                  <c:v>153</c:v>
                </c:pt>
                <c:pt idx="17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4B1-49B9-B0DD-36F4BFB2B53C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152.30494370464314</c:v>
                </c:pt>
                <c:pt idx="1">
                  <c:v>152.31774108367628</c:v>
                </c:pt>
                <c:pt idx="2">
                  <c:v>152.07835684891242</c:v>
                </c:pt>
                <c:pt idx="3">
                  <c:v>151.8888520504261</c:v>
                </c:pt>
                <c:pt idx="4">
                  <c:v>151.69943752145221</c:v>
                </c:pt>
                <c:pt idx="5">
                  <c:v>152.11582366171839</c:v>
                </c:pt>
                <c:pt idx="6">
                  <c:v>152.65073427074489</c:v>
                </c:pt>
                <c:pt idx="7">
                  <c:v>152.81398909876316</c:v>
                </c:pt>
                <c:pt idx="8">
                  <c:v>153.48315484549059</c:v>
                </c:pt>
                <c:pt idx="9">
                  <c:v>153.37116500401328</c:v>
                </c:pt>
                <c:pt idx="10">
                  <c:v>152.56835430748589</c:v>
                </c:pt>
                <c:pt idx="11">
                  <c:v>152.66547996006273</c:v>
                </c:pt>
                <c:pt idx="12">
                  <c:v>153.04303831592216</c:v>
                </c:pt>
                <c:pt idx="13">
                  <c:v>152.93691074090458</c:v>
                </c:pt>
                <c:pt idx="14">
                  <c:v>152.40488792825062</c:v>
                </c:pt>
                <c:pt idx="15">
                  <c:v>152.19347864097864</c:v>
                </c:pt>
                <c:pt idx="16">
                  <c:v>151.97019217919217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B1-49B9-B0DD-36F4BFB2B53C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6.6670000000000016</c:v>
                </c:pt>
                <c:pt idx="1">
                  <c:v>9.2530864197530889</c:v>
                </c:pt>
                <c:pt idx="2">
                  <c:v>4.3259259259259011</c:v>
                </c:pt>
                <c:pt idx="3">
                  <c:v>5.3428571428571274</c:v>
                </c:pt>
                <c:pt idx="4">
                  <c:v>5.914285714285711</c:v>
                </c:pt>
                <c:pt idx="5">
                  <c:v>4.422307692307669</c:v>
                </c:pt>
                <c:pt idx="6">
                  <c:v>3.1228571428571286</c:v>
                </c:pt>
                <c:pt idx="7">
                  <c:v>4.2142857142857224</c:v>
                </c:pt>
                <c:pt idx="8">
                  <c:v>7.7299999999999898</c:v>
                </c:pt>
                <c:pt idx="9">
                  <c:v>8.7086666666666588</c:v>
                </c:pt>
                <c:pt idx="10">
                  <c:v>5.8588516746411301</c:v>
                </c:pt>
                <c:pt idx="11">
                  <c:v>3.3631578947368439</c:v>
                </c:pt>
                <c:pt idx="12">
                  <c:v>2.9119047619047365</c:v>
                </c:pt>
                <c:pt idx="13">
                  <c:v>3.5978571428571513</c:v>
                </c:pt>
                <c:pt idx="14">
                  <c:v>1.5283116883117032</c:v>
                </c:pt>
                <c:pt idx="15">
                  <c:v>1.9465909090908724</c:v>
                </c:pt>
                <c:pt idx="16">
                  <c:v>3.686000000000007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B1-49B9-B0DD-36F4BFB2B53C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B1-49B9-B0DD-36F4BFB2B53C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161</c:v>
                </c:pt>
                <c:pt idx="1">
                  <c:v>161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161</c:v>
                </c:pt>
                <c:pt idx="14">
                  <c:v>161</c:v>
                </c:pt>
                <c:pt idx="15">
                  <c:v>161</c:v>
                </c:pt>
                <c:pt idx="16">
                  <c:v>161</c:v>
                </c:pt>
                <c:pt idx="17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4B1-49B9-B0DD-36F4BFB2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27424"/>
        <c:scaling>
          <c:orientation val="minMax"/>
          <c:max val="169"/>
          <c:min val="13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0">
                  <c:v>2.6210526315789462</c:v>
                </c:pt>
                <c:pt idx="1">
                  <c:v>2.609375</c:v>
                </c:pt>
                <c:pt idx="2">
                  <c:v>2.6023809523809516</c:v>
                </c:pt>
                <c:pt idx="3">
                  <c:v>2.5868421052631567</c:v>
                </c:pt>
                <c:pt idx="4">
                  <c:v>2.6026315789473671</c:v>
                </c:pt>
                <c:pt idx="5">
                  <c:v>2.6157894736842091</c:v>
                </c:pt>
                <c:pt idx="6">
                  <c:v>2.61119691119691</c:v>
                </c:pt>
                <c:pt idx="7">
                  <c:v>2.6078947368421042</c:v>
                </c:pt>
                <c:pt idx="8">
                  <c:v>2.6052631578947354</c:v>
                </c:pt>
                <c:pt idx="9">
                  <c:v>2.6052631578947354</c:v>
                </c:pt>
                <c:pt idx="10">
                  <c:v>2.59736842105263</c:v>
                </c:pt>
                <c:pt idx="11">
                  <c:v>2.6026315789473671</c:v>
                </c:pt>
                <c:pt idx="12">
                  <c:v>2.6105263157894725</c:v>
                </c:pt>
                <c:pt idx="13">
                  <c:v>2.5999999999999988</c:v>
                </c:pt>
                <c:pt idx="14">
                  <c:v>2.5938311688311684</c:v>
                </c:pt>
                <c:pt idx="15">
                  <c:v>2.5832046332046317</c:v>
                </c:pt>
                <c:pt idx="16">
                  <c:v>2.6055984555984546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5-43BB-83AB-FB1EED27055E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0">
                  <c:v>2.6987804878048767</c:v>
                </c:pt>
                <c:pt idx="1">
                  <c:v>2.728266666666666</c:v>
                </c:pt>
                <c:pt idx="2">
                  <c:v>2.6603703703703698</c:v>
                </c:pt>
                <c:pt idx="3">
                  <c:v>2.6232911392405081</c:v>
                </c:pt>
                <c:pt idx="4">
                  <c:v>2.6487058823529401</c:v>
                </c:pt>
                <c:pt idx="5">
                  <c:v>2.6698936170212755</c:v>
                </c:pt>
                <c:pt idx="6">
                  <c:v>2.6548936170212758</c:v>
                </c:pt>
                <c:pt idx="7">
                  <c:v>2.6380246913580239</c:v>
                </c:pt>
                <c:pt idx="8">
                  <c:v>2.7100000000000004</c:v>
                </c:pt>
                <c:pt idx="9">
                  <c:v>2.739294117647058</c:v>
                </c:pt>
                <c:pt idx="10">
                  <c:v>2.7071249999999996</c:v>
                </c:pt>
                <c:pt idx="11">
                  <c:v>2.781807228915663</c:v>
                </c:pt>
                <c:pt idx="12">
                  <c:v>2.7466666666666675</c:v>
                </c:pt>
                <c:pt idx="13">
                  <c:v>2.7650649350649354</c:v>
                </c:pt>
                <c:pt idx="14">
                  <c:v>2.740243902439023</c:v>
                </c:pt>
                <c:pt idx="15">
                  <c:v>2.7751136363636362</c:v>
                </c:pt>
                <c:pt idx="16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5-43BB-83AB-FB1EED27055E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Mg!$D$3:$D$20</c:f>
              <c:numCache>
                <c:formatCode>0.00\ </c:formatCode>
                <c:ptCount val="18"/>
                <c:pt idx="0">
                  <c:v>2.6900000000000008</c:v>
                </c:pt>
                <c:pt idx="1">
                  <c:v>2.6647058823529419</c:v>
                </c:pt>
                <c:pt idx="2">
                  <c:v>2.6142857142857152</c:v>
                </c:pt>
                <c:pt idx="3">
                  <c:v>2.5900000000000007</c:v>
                </c:pt>
                <c:pt idx="4">
                  <c:v>2.6909090909090918</c:v>
                </c:pt>
                <c:pt idx="5">
                  <c:v>2.6823529411764717</c:v>
                </c:pt>
                <c:pt idx="6">
                  <c:v>2.611111111111112</c:v>
                </c:pt>
                <c:pt idx="7">
                  <c:v>2.590476190476191</c:v>
                </c:pt>
                <c:pt idx="8">
                  <c:v>2.6090909090909098</c:v>
                </c:pt>
                <c:pt idx="9">
                  <c:v>2.5187500000000003</c:v>
                </c:pt>
                <c:pt idx="10">
                  <c:v>2.5117647058823529</c:v>
                </c:pt>
                <c:pt idx="11">
                  <c:v>2.5894736842105268</c:v>
                </c:pt>
                <c:pt idx="12">
                  <c:v>2.6400000000000015</c:v>
                </c:pt>
                <c:pt idx="13">
                  <c:v>2.6909090909090918</c:v>
                </c:pt>
                <c:pt idx="14">
                  <c:v>2.6900000000000008</c:v>
                </c:pt>
                <c:pt idx="15">
                  <c:v>2.6380952380952389</c:v>
                </c:pt>
                <c:pt idx="16">
                  <c:v>2.6105263157894747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5-43BB-83AB-FB1EED27055E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2.593</c:v>
                </c:pt>
                <c:pt idx="1">
                  <c:v>2.5840000000000001</c:v>
                </c:pt>
                <c:pt idx="2">
                  <c:v>2.5709999999999997</c:v>
                </c:pt>
                <c:pt idx="3">
                  <c:v>2.5670000000000002</c:v>
                </c:pt>
                <c:pt idx="4">
                  <c:v>2.5449999999999999</c:v>
                </c:pt>
                <c:pt idx="5">
                  <c:v>2.5220000000000002</c:v>
                </c:pt>
                <c:pt idx="6">
                  <c:v>2.5249999999999999</c:v>
                </c:pt>
                <c:pt idx="7">
                  <c:v>2.5609999999999999</c:v>
                </c:pt>
                <c:pt idx="8">
                  <c:v>2.552</c:v>
                </c:pt>
                <c:pt idx="9">
                  <c:v>2.5540000000000003</c:v>
                </c:pt>
                <c:pt idx="10">
                  <c:v>2.54</c:v>
                </c:pt>
                <c:pt idx="11">
                  <c:v>2.536</c:v>
                </c:pt>
                <c:pt idx="12">
                  <c:v>2.58</c:v>
                </c:pt>
                <c:pt idx="13">
                  <c:v>2.6560000000000001</c:v>
                </c:pt>
                <c:pt idx="14">
                  <c:v>2.617</c:v>
                </c:pt>
                <c:pt idx="15">
                  <c:v>2.6349999999999998</c:v>
                </c:pt>
                <c:pt idx="16">
                  <c:v>2.597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5-43BB-83AB-FB1EED27055E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F5-43BB-83AB-FB1EED27055E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2.593</c:v>
                </c:pt>
                <c:pt idx="1">
                  <c:v>2.5840000000000001</c:v>
                </c:pt>
                <c:pt idx="2">
                  <c:v>2.5709999999999997</c:v>
                </c:pt>
                <c:pt idx="3">
                  <c:v>2.5670000000000002</c:v>
                </c:pt>
                <c:pt idx="4">
                  <c:v>2.5449999999999999</c:v>
                </c:pt>
                <c:pt idx="5">
                  <c:v>2.5220000000000002</c:v>
                </c:pt>
                <c:pt idx="6">
                  <c:v>2.5249999999999999</c:v>
                </c:pt>
                <c:pt idx="7">
                  <c:v>2.5609999999999999</c:v>
                </c:pt>
                <c:pt idx="8">
                  <c:v>2.552</c:v>
                </c:pt>
                <c:pt idx="9">
                  <c:v>2.5540000000000003</c:v>
                </c:pt>
                <c:pt idx="10">
                  <c:v>2.54</c:v>
                </c:pt>
                <c:pt idx="11">
                  <c:v>2.536</c:v>
                </c:pt>
                <c:pt idx="12">
                  <c:v>2.58</c:v>
                </c:pt>
                <c:pt idx="13">
                  <c:v>2.6560000000000001</c:v>
                </c:pt>
                <c:pt idx="14">
                  <c:v>2.617</c:v>
                </c:pt>
                <c:pt idx="15">
                  <c:v>2.6349999999999998</c:v>
                </c:pt>
                <c:pt idx="16">
                  <c:v>2.597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F5-43BB-83AB-FB1EED27055E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0">
                  <c:v>2.7000000000000011</c:v>
                </c:pt>
                <c:pt idx="1">
                  <c:v>2.7000000000000011</c:v>
                </c:pt>
                <c:pt idx="2">
                  <c:v>2.61904761904762</c:v>
                </c:pt>
                <c:pt idx="3">
                  <c:v>2.6333333333333342</c:v>
                </c:pt>
                <c:pt idx="4">
                  <c:v>2.6300000000000012</c:v>
                </c:pt>
                <c:pt idx="5">
                  <c:v>2.626315789473685</c:v>
                </c:pt>
                <c:pt idx="6">
                  <c:v>2.6777777777777789</c:v>
                </c:pt>
                <c:pt idx="7">
                  <c:v>2.6681818181818193</c:v>
                </c:pt>
                <c:pt idx="8">
                  <c:v>2.6500000000000008</c:v>
                </c:pt>
                <c:pt idx="9">
                  <c:v>2.6421052631578954</c:v>
                </c:pt>
                <c:pt idx="10">
                  <c:v>2.6476190476190484</c:v>
                </c:pt>
                <c:pt idx="11">
                  <c:v>2.6500000000000008</c:v>
                </c:pt>
                <c:pt idx="12">
                  <c:v>2.6318181818181827</c:v>
                </c:pt>
                <c:pt idx="13">
                  <c:v>2.6350000000000007</c:v>
                </c:pt>
                <c:pt idx="14">
                  <c:v>2.6350000000000007</c:v>
                </c:pt>
                <c:pt idx="15">
                  <c:v>2.6500000000000008</c:v>
                </c:pt>
                <c:pt idx="16">
                  <c:v>2.6450000000000009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B-4350-B09F-7ED2B382CDE3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 w="12700"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0">
                  <c:v>2.62</c:v>
                </c:pt>
                <c:pt idx="1">
                  <c:v>2.61</c:v>
                </c:pt>
                <c:pt idx="2">
                  <c:v>2.621</c:v>
                </c:pt>
                <c:pt idx="3">
                  <c:v>2.6440000000000001</c:v>
                </c:pt>
                <c:pt idx="4">
                  <c:v>2.66</c:v>
                </c:pt>
                <c:pt idx="5">
                  <c:v>2.66</c:v>
                </c:pt>
                <c:pt idx="6">
                  <c:v>2.6669999999999998</c:v>
                </c:pt>
                <c:pt idx="7">
                  <c:v>2.6549999999999998</c:v>
                </c:pt>
                <c:pt idx="8">
                  <c:v>2.58</c:v>
                </c:pt>
                <c:pt idx="9">
                  <c:v>2.5670000000000002</c:v>
                </c:pt>
                <c:pt idx="10">
                  <c:v>2.5760000000000001</c:v>
                </c:pt>
                <c:pt idx="11">
                  <c:v>2.5739999999999998</c:v>
                </c:pt>
                <c:pt idx="12">
                  <c:v>2.5910000000000002</c:v>
                </c:pt>
                <c:pt idx="13">
                  <c:v>2.637</c:v>
                </c:pt>
                <c:pt idx="14">
                  <c:v>2.5830000000000002</c:v>
                </c:pt>
                <c:pt idx="15">
                  <c:v>2.5659999999999998</c:v>
                </c:pt>
                <c:pt idx="16">
                  <c:v>2.5609999999999999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0B-4350-B09F-7ED2B382CDE3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0">
                  <c:v>2.61</c:v>
                </c:pt>
                <c:pt idx="1">
                  <c:v>2.61</c:v>
                </c:pt>
                <c:pt idx="2">
                  <c:v>2.63</c:v>
                </c:pt>
                <c:pt idx="3">
                  <c:v>2.59</c:v>
                </c:pt>
                <c:pt idx="4">
                  <c:v>2.62</c:v>
                </c:pt>
                <c:pt idx="5">
                  <c:v>2.61</c:v>
                </c:pt>
                <c:pt idx="6">
                  <c:v>2.65</c:v>
                </c:pt>
                <c:pt idx="7">
                  <c:v>2.63</c:v>
                </c:pt>
                <c:pt idx="8">
                  <c:v>2.62</c:v>
                </c:pt>
                <c:pt idx="9">
                  <c:v>2.61</c:v>
                </c:pt>
                <c:pt idx="10">
                  <c:v>2.62</c:v>
                </c:pt>
                <c:pt idx="11">
                  <c:v>2.63</c:v>
                </c:pt>
                <c:pt idx="12">
                  <c:v>2.64</c:v>
                </c:pt>
                <c:pt idx="13">
                  <c:v>2.63</c:v>
                </c:pt>
                <c:pt idx="14">
                  <c:v>2.62</c:v>
                </c:pt>
                <c:pt idx="15">
                  <c:v>2.61</c:v>
                </c:pt>
                <c:pt idx="16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F5-43BB-83AB-FB1EED27055E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2.64</c:v>
                </c:pt>
                <c:pt idx="1">
                  <c:v>2.62</c:v>
                </c:pt>
                <c:pt idx="2">
                  <c:v>2.59</c:v>
                </c:pt>
                <c:pt idx="3">
                  <c:v>2.59</c:v>
                </c:pt>
                <c:pt idx="4">
                  <c:v>2.58</c:v>
                </c:pt>
                <c:pt idx="5">
                  <c:v>2.6</c:v>
                </c:pt>
                <c:pt idx="6">
                  <c:v>2.58</c:v>
                </c:pt>
                <c:pt idx="7">
                  <c:v>2.61</c:v>
                </c:pt>
                <c:pt idx="8">
                  <c:v>2.6</c:v>
                </c:pt>
                <c:pt idx="9">
                  <c:v>2.6</c:v>
                </c:pt>
                <c:pt idx="10">
                  <c:v>2.58</c:v>
                </c:pt>
                <c:pt idx="11">
                  <c:v>2.6</c:v>
                </c:pt>
                <c:pt idx="12">
                  <c:v>2.58</c:v>
                </c:pt>
                <c:pt idx="13">
                  <c:v>2.57</c:v>
                </c:pt>
                <c:pt idx="14">
                  <c:v>2.59</c:v>
                </c:pt>
                <c:pt idx="15">
                  <c:v>2.6</c:v>
                </c:pt>
                <c:pt idx="1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F5-43BB-83AB-FB1EED27055E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F5-43BB-83AB-FB1EED27055E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2.646604139922978</c:v>
                </c:pt>
                <c:pt idx="1">
                  <c:v>2.6407934436274512</c:v>
                </c:pt>
                <c:pt idx="2">
                  <c:v>2.6135105820105822</c:v>
                </c:pt>
                <c:pt idx="3">
                  <c:v>2.6030583222296251</c:v>
                </c:pt>
                <c:pt idx="4">
                  <c:v>2.6221558190261751</c:v>
                </c:pt>
                <c:pt idx="5">
                  <c:v>2.6232939776694555</c:v>
                </c:pt>
                <c:pt idx="6">
                  <c:v>2.6221224271383843</c:v>
                </c:pt>
                <c:pt idx="7">
                  <c:v>2.6200721796072672</c:v>
                </c:pt>
                <c:pt idx="8">
                  <c:v>2.6157942583732057</c:v>
                </c:pt>
                <c:pt idx="9">
                  <c:v>2.6045515673374613</c:v>
                </c:pt>
                <c:pt idx="10">
                  <c:v>2.5974846468192538</c:v>
                </c:pt>
                <c:pt idx="11">
                  <c:v>2.6204890615091947</c:v>
                </c:pt>
                <c:pt idx="12">
                  <c:v>2.6275013955342903</c:v>
                </c:pt>
                <c:pt idx="13">
                  <c:v>2.6479967532467534</c:v>
                </c:pt>
                <c:pt idx="14">
                  <c:v>2.6336343839087744</c:v>
                </c:pt>
                <c:pt idx="15">
                  <c:v>2.6321766884579385</c:v>
                </c:pt>
                <c:pt idx="16">
                  <c:v>2.6198905964234918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5F5-43BB-83AB-FB1EED27055E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0.10700000000000109</c:v>
                </c:pt>
                <c:pt idx="1">
                  <c:v>0.14426666666666588</c:v>
                </c:pt>
                <c:pt idx="2">
                  <c:v>8.93703703703701E-2</c:v>
                </c:pt>
                <c:pt idx="3">
                  <c:v>7.6999999999999957E-2</c:v>
                </c:pt>
                <c:pt idx="4">
                  <c:v>0.14590909090909188</c:v>
                </c:pt>
                <c:pt idx="5">
                  <c:v>0.16035294117647148</c:v>
                </c:pt>
                <c:pt idx="6">
                  <c:v>0.15277777777777901</c:v>
                </c:pt>
                <c:pt idx="7">
                  <c:v>0.10718181818181938</c:v>
                </c:pt>
                <c:pt idx="8">
                  <c:v>0.15800000000000036</c:v>
                </c:pt>
                <c:pt idx="9">
                  <c:v>0.22054411764705772</c:v>
                </c:pt>
                <c:pt idx="10">
                  <c:v>0.19536029411764666</c:v>
                </c:pt>
                <c:pt idx="11">
                  <c:v>0.24580722891566298</c:v>
                </c:pt>
                <c:pt idx="12">
                  <c:v>0.16666666666666741</c:v>
                </c:pt>
                <c:pt idx="13">
                  <c:v>0.19506493506493561</c:v>
                </c:pt>
                <c:pt idx="14">
                  <c:v>0.15724390243902286</c:v>
                </c:pt>
                <c:pt idx="15">
                  <c:v>0.20911363636363633</c:v>
                </c:pt>
                <c:pt idx="16">
                  <c:v>0.18900000000000006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5F5-43BB-83AB-FB1EED27055E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5F5-43BB-83AB-FB1EED27055E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5F5-43BB-83AB-FB1EED270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03168"/>
        <c:scaling>
          <c:orientation val="minMax"/>
          <c:max val="3.1"/>
          <c:min val="2.29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87"/>
          <c:w val="0.1403769297502854"/>
          <c:h val="0.88010315525867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0">
                  <c:v>5.9947368421052634</c:v>
                </c:pt>
                <c:pt idx="1">
                  <c:v>5.9968750000000002</c:v>
                </c:pt>
                <c:pt idx="2">
                  <c:v>5.9952380952380953</c:v>
                </c:pt>
                <c:pt idx="3">
                  <c:v>5.9973684210526317</c:v>
                </c:pt>
                <c:pt idx="4">
                  <c:v>6</c:v>
                </c:pt>
                <c:pt idx="5">
                  <c:v>5.9947368421052634</c:v>
                </c:pt>
                <c:pt idx="6">
                  <c:v>6</c:v>
                </c:pt>
                <c:pt idx="7">
                  <c:v>5.992105263157895</c:v>
                </c:pt>
                <c:pt idx="8">
                  <c:v>5.992105263157895</c:v>
                </c:pt>
                <c:pt idx="9">
                  <c:v>5.9894736842105267</c:v>
                </c:pt>
                <c:pt idx="10">
                  <c:v>5.992105263157895</c:v>
                </c:pt>
                <c:pt idx="11">
                  <c:v>5.9789473684210535</c:v>
                </c:pt>
                <c:pt idx="12">
                  <c:v>5.992105263157895</c:v>
                </c:pt>
                <c:pt idx="13">
                  <c:v>5.9868421052631575</c:v>
                </c:pt>
                <c:pt idx="14">
                  <c:v>5.9905844155844168</c:v>
                </c:pt>
                <c:pt idx="15">
                  <c:v>5.9833976833976834</c:v>
                </c:pt>
                <c:pt idx="16">
                  <c:v>5.9944015444015442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9-4C31-923C-E7CD1A0CC4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0">
                  <c:v>6.1060240963855419</c:v>
                </c:pt>
                <c:pt idx="1">
                  <c:v>6.1156578947368425</c:v>
                </c:pt>
                <c:pt idx="2">
                  <c:v>6.0892592592592596</c:v>
                </c:pt>
                <c:pt idx="3">
                  <c:v>6.0691139240506322</c:v>
                </c:pt>
                <c:pt idx="4">
                  <c:v>6.0532941176470603</c:v>
                </c:pt>
                <c:pt idx="5">
                  <c:v>6.048617021276594</c:v>
                </c:pt>
                <c:pt idx="6">
                  <c:v>6.0370212765957412</c:v>
                </c:pt>
                <c:pt idx="7">
                  <c:v>6.0709756097560978</c:v>
                </c:pt>
                <c:pt idx="8">
                  <c:v>6.0790804597701147</c:v>
                </c:pt>
                <c:pt idx="9">
                  <c:v>6.0577647058823523</c:v>
                </c:pt>
                <c:pt idx="10">
                  <c:v>6.0464999999999991</c:v>
                </c:pt>
                <c:pt idx="11">
                  <c:v>6.0398780487804844</c:v>
                </c:pt>
                <c:pt idx="12">
                  <c:v>6.0621839080459763</c:v>
                </c:pt>
                <c:pt idx="13">
                  <c:v>6.0517333333333303</c:v>
                </c:pt>
                <c:pt idx="14">
                  <c:v>6.053292682926827</c:v>
                </c:pt>
                <c:pt idx="15">
                  <c:v>6.0532954545454549</c:v>
                </c:pt>
                <c:pt idx="16">
                  <c:v>6.0548051948051933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9-4C31-923C-E7CD1A0CC4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IP!$D$3:$D$20</c:f>
              <c:numCache>
                <c:formatCode>0.00\ </c:formatCode>
                <c:ptCount val="18"/>
                <c:pt idx="0">
                  <c:v>6.01</c:v>
                </c:pt>
                <c:pt idx="1">
                  <c:v>5.9684210526315802</c:v>
                </c:pt>
                <c:pt idx="2">
                  <c:v>5.9842105263157892</c:v>
                </c:pt>
                <c:pt idx="3">
                  <c:v>5.988235294117648</c:v>
                </c:pt>
                <c:pt idx="4">
                  <c:v>5.9176470588235306</c:v>
                </c:pt>
                <c:pt idx="5">
                  <c:v>5.8842105263157904</c:v>
                </c:pt>
                <c:pt idx="6">
                  <c:v>5.9111111111111123</c:v>
                </c:pt>
                <c:pt idx="7">
                  <c:v>5.9000000000000012</c:v>
                </c:pt>
                <c:pt idx="8">
                  <c:v>5.9285714285714297</c:v>
                </c:pt>
                <c:pt idx="9">
                  <c:v>5.9166666666666679</c:v>
                </c:pt>
                <c:pt idx="10">
                  <c:v>5.9150000000000018</c:v>
                </c:pt>
                <c:pt idx="11">
                  <c:v>5.9454545454545462</c:v>
                </c:pt>
                <c:pt idx="12">
                  <c:v>5.9863636363636354</c:v>
                </c:pt>
                <c:pt idx="13">
                  <c:v>5.9909090909090912</c:v>
                </c:pt>
                <c:pt idx="14">
                  <c:v>5.99</c:v>
                </c:pt>
                <c:pt idx="15">
                  <c:v>6.0238095238095228</c:v>
                </c:pt>
                <c:pt idx="16">
                  <c:v>6.0210526315789465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C9-4C31-923C-E7CD1A0CC4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6.0640000000000001</c:v>
                </c:pt>
                <c:pt idx="1">
                  <c:v>6.0439999999999996</c:v>
                </c:pt>
                <c:pt idx="2">
                  <c:v>6.0670000000000002</c:v>
                </c:pt>
                <c:pt idx="3">
                  <c:v>6.0880000000000001</c:v>
                </c:pt>
                <c:pt idx="4">
                  <c:v>6.1180000000000003</c:v>
                </c:pt>
                <c:pt idx="5">
                  <c:v>6.1289999999999996</c:v>
                </c:pt>
                <c:pt idx="6">
                  <c:v>6.0629999999999997</c:v>
                </c:pt>
                <c:pt idx="7">
                  <c:v>6.0469999999999997</c:v>
                </c:pt>
                <c:pt idx="8">
                  <c:v>6.0369999999999999</c:v>
                </c:pt>
                <c:pt idx="9">
                  <c:v>6.032</c:v>
                </c:pt>
                <c:pt idx="10">
                  <c:v>6.0350000000000001</c:v>
                </c:pt>
                <c:pt idx="11">
                  <c:v>6.01</c:v>
                </c:pt>
                <c:pt idx="12">
                  <c:v>6.0279999999999996</c:v>
                </c:pt>
                <c:pt idx="13">
                  <c:v>6.0490000000000004</c:v>
                </c:pt>
                <c:pt idx="14">
                  <c:v>6.0490000000000004</c:v>
                </c:pt>
                <c:pt idx="15">
                  <c:v>6.0510000000000002</c:v>
                </c:pt>
                <c:pt idx="16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C9-4C31-923C-E7CD1A0CC4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0">
                  <c:v>6.0050000000000008</c:v>
                </c:pt>
                <c:pt idx="1">
                  <c:v>6</c:v>
                </c:pt>
                <c:pt idx="2">
                  <c:v>5.9571428571428582</c:v>
                </c:pt>
                <c:pt idx="3">
                  <c:v>5.95</c:v>
                </c:pt>
                <c:pt idx="4">
                  <c:v>5.9450000000000021</c:v>
                </c:pt>
                <c:pt idx="5">
                  <c:v>5.9368421052631595</c:v>
                </c:pt>
                <c:pt idx="6">
                  <c:v>5.85</c:v>
                </c:pt>
                <c:pt idx="7">
                  <c:v>5.8772727272727288</c:v>
                </c:pt>
                <c:pt idx="8">
                  <c:v>5.8850000000000007</c:v>
                </c:pt>
                <c:pt idx="9">
                  <c:v>5.889473684210528</c:v>
                </c:pt>
                <c:pt idx="10">
                  <c:v>5.8857142857142879</c:v>
                </c:pt>
                <c:pt idx="11">
                  <c:v>5.8950000000000022</c:v>
                </c:pt>
                <c:pt idx="12">
                  <c:v>5.9818181818181833</c:v>
                </c:pt>
                <c:pt idx="13">
                  <c:v>6.0049999999999999</c:v>
                </c:pt>
                <c:pt idx="14">
                  <c:v>5.9450000000000021</c:v>
                </c:pt>
                <c:pt idx="15">
                  <c:v>5.9750000000000005</c:v>
                </c:pt>
                <c:pt idx="16">
                  <c:v>5.9700000000000006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C9-4C31-923C-E7CD1A0CC4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5.9333333333333336</c:v>
                </c:pt>
                <c:pt idx="1">
                  <c:v>5.9624999999999995</c:v>
                </c:pt>
                <c:pt idx="2">
                  <c:v>5.9825396825396826</c:v>
                </c:pt>
                <c:pt idx="3">
                  <c:v>5.9803571428571445</c:v>
                </c:pt>
                <c:pt idx="4">
                  <c:v>6.0196428571428564</c:v>
                </c:pt>
                <c:pt idx="5">
                  <c:v>6.0230769230769221</c:v>
                </c:pt>
                <c:pt idx="6">
                  <c:v>5.993333333333335</c:v>
                </c:pt>
                <c:pt idx="7">
                  <c:v>6.0016666666666669</c:v>
                </c:pt>
                <c:pt idx="8">
                  <c:v>6.0174242424242417</c:v>
                </c:pt>
                <c:pt idx="9">
                  <c:v>6.0236111111111112</c:v>
                </c:pt>
                <c:pt idx="10">
                  <c:v>6.0188405797101439</c:v>
                </c:pt>
                <c:pt idx="11">
                  <c:v>6.0166666666666666</c:v>
                </c:pt>
                <c:pt idx="12">
                  <c:v>6.0372549019607833</c:v>
                </c:pt>
                <c:pt idx="13">
                  <c:v>6.0803571428571406</c:v>
                </c:pt>
                <c:pt idx="14">
                  <c:v>5.9220000000000006</c:v>
                </c:pt>
                <c:pt idx="15">
                  <c:v>5.8017857142857148</c:v>
                </c:pt>
                <c:pt idx="16">
                  <c:v>5.8055555555555571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C9-4C31-923C-E7CD1A0CC4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0">
                  <c:v>6.05</c:v>
                </c:pt>
                <c:pt idx="1">
                  <c:v>5.9980000000000002</c:v>
                </c:pt>
                <c:pt idx="2">
                  <c:v>6.0170000000000003</c:v>
                </c:pt>
                <c:pt idx="3">
                  <c:v>5.9740000000000002</c:v>
                </c:pt>
                <c:pt idx="4">
                  <c:v>5.9930000000000003</c:v>
                </c:pt>
                <c:pt idx="5">
                  <c:v>5.9390000000000001</c:v>
                </c:pt>
                <c:pt idx="6">
                  <c:v>5.9429999999999996</c:v>
                </c:pt>
                <c:pt idx="7">
                  <c:v>5.9080000000000004</c:v>
                </c:pt>
                <c:pt idx="8">
                  <c:v>5.9</c:v>
                </c:pt>
                <c:pt idx="9">
                  <c:v>5.984</c:v>
                </c:pt>
                <c:pt idx="10">
                  <c:v>6.0110000000000001</c:v>
                </c:pt>
                <c:pt idx="11">
                  <c:v>6.008</c:v>
                </c:pt>
                <c:pt idx="12">
                  <c:v>5.9950000000000001</c:v>
                </c:pt>
                <c:pt idx="13">
                  <c:v>6.0540000000000003</c:v>
                </c:pt>
                <c:pt idx="14">
                  <c:v>6.0570000000000004</c:v>
                </c:pt>
                <c:pt idx="15">
                  <c:v>6.0759999999999996</c:v>
                </c:pt>
                <c:pt idx="16">
                  <c:v>6.1079999999999997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C9-4C31-923C-E7CD1A0CC4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0">
                  <c:v>5.92</c:v>
                </c:pt>
                <c:pt idx="1">
                  <c:v>5.94</c:v>
                </c:pt>
                <c:pt idx="2">
                  <c:v>5.9</c:v>
                </c:pt>
                <c:pt idx="3">
                  <c:v>5.9</c:v>
                </c:pt>
                <c:pt idx="4">
                  <c:v>5.95</c:v>
                </c:pt>
                <c:pt idx="5">
                  <c:v>6.04</c:v>
                </c:pt>
                <c:pt idx="6">
                  <c:v>6.01</c:v>
                </c:pt>
                <c:pt idx="7">
                  <c:v>6</c:v>
                </c:pt>
                <c:pt idx="8">
                  <c:v>6.07</c:v>
                </c:pt>
                <c:pt idx="9">
                  <c:v>6</c:v>
                </c:pt>
                <c:pt idx="10">
                  <c:v>6.06</c:v>
                </c:pt>
                <c:pt idx="11">
                  <c:v>6.07</c:v>
                </c:pt>
                <c:pt idx="12">
                  <c:v>6.07</c:v>
                </c:pt>
                <c:pt idx="13">
                  <c:v>6.04</c:v>
                </c:pt>
                <c:pt idx="14">
                  <c:v>6.02</c:v>
                </c:pt>
                <c:pt idx="15">
                  <c:v>6</c:v>
                </c:pt>
                <c:pt idx="16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C9-4C31-923C-E7CD1A0CC4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6.09</c:v>
                </c:pt>
                <c:pt idx="1">
                  <c:v>5.99</c:v>
                </c:pt>
                <c:pt idx="2">
                  <c:v>5.9</c:v>
                </c:pt>
                <c:pt idx="3">
                  <c:v>5.95</c:v>
                </c:pt>
                <c:pt idx="4">
                  <c:v>5.92</c:v>
                </c:pt>
                <c:pt idx="5">
                  <c:v>5.89</c:v>
                </c:pt>
                <c:pt idx="6">
                  <c:v>5.9</c:v>
                </c:pt>
                <c:pt idx="7">
                  <c:v>6.03</c:v>
                </c:pt>
                <c:pt idx="8">
                  <c:v>5.99</c:v>
                </c:pt>
                <c:pt idx="9">
                  <c:v>6</c:v>
                </c:pt>
                <c:pt idx="10">
                  <c:v>5.99</c:v>
                </c:pt>
                <c:pt idx="11">
                  <c:v>6</c:v>
                </c:pt>
                <c:pt idx="12">
                  <c:v>6.08</c:v>
                </c:pt>
                <c:pt idx="13">
                  <c:v>6.12</c:v>
                </c:pt>
                <c:pt idx="14">
                  <c:v>6.02</c:v>
                </c:pt>
                <c:pt idx="15">
                  <c:v>5.94</c:v>
                </c:pt>
                <c:pt idx="16">
                  <c:v>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C9-4C31-923C-E7CD1A0CC4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5.9833333333333343</c:v>
                </c:pt>
                <c:pt idx="2">
                  <c:v>6.06</c:v>
                </c:pt>
                <c:pt idx="3">
                  <c:v>6.0666666666666664</c:v>
                </c:pt>
                <c:pt idx="4">
                  <c:v>6.0799999999999983</c:v>
                </c:pt>
                <c:pt idx="5">
                  <c:v>6.0714285714285703</c:v>
                </c:pt>
                <c:pt idx="6">
                  <c:v>6.0923076923076929</c:v>
                </c:pt>
                <c:pt idx="7">
                  <c:v>6.0153846153846153</c:v>
                </c:pt>
                <c:pt idx="8">
                  <c:v>6</c:v>
                </c:pt>
                <c:pt idx="9">
                  <c:v>5.9866666666666664</c:v>
                </c:pt>
                <c:pt idx="10">
                  <c:v>6.0249999999999995</c:v>
                </c:pt>
                <c:pt idx="11">
                  <c:v>6.0499999999999989</c:v>
                </c:pt>
                <c:pt idx="12">
                  <c:v>6.0799999999999992</c:v>
                </c:pt>
                <c:pt idx="13">
                  <c:v>6.1400000000000006</c:v>
                </c:pt>
                <c:pt idx="14">
                  <c:v>6.16</c:v>
                </c:pt>
                <c:pt idx="15">
                  <c:v>6.0666666666666647</c:v>
                </c:pt>
                <c:pt idx="16">
                  <c:v>6.0333333333333332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C9-4C31-923C-E7CD1A0CC4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3C9-4C31-923C-E7CD1A0CC4C2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6.0192326968693486</c:v>
                </c:pt>
                <c:pt idx="1">
                  <c:v>5.9998787280701755</c:v>
                </c:pt>
                <c:pt idx="2">
                  <c:v>5.9952390420495689</c:v>
                </c:pt>
                <c:pt idx="3">
                  <c:v>5.9963741448744727</c:v>
                </c:pt>
                <c:pt idx="4">
                  <c:v>5.9996584033613454</c:v>
                </c:pt>
                <c:pt idx="5">
                  <c:v>5.9956911989466297</c:v>
                </c:pt>
                <c:pt idx="6">
                  <c:v>5.979977341334787</c:v>
                </c:pt>
                <c:pt idx="7">
                  <c:v>5.9842404882238016</c:v>
                </c:pt>
                <c:pt idx="8">
                  <c:v>5.9899181393923682</c:v>
                </c:pt>
                <c:pt idx="9">
                  <c:v>5.9879656518747852</c:v>
                </c:pt>
                <c:pt idx="10">
                  <c:v>5.9979160128582336</c:v>
                </c:pt>
                <c:pt idx="11">
                  <c:v>6.0013946629322756</c:v>
                </c:pt>
                <c:pt idx="12">
                  <c:v>6.0312725891346464</c:v>
                </c:pt>
                <c:pt idx="13">
                  <c:v>6.0517841672362724</c:v>
                </c:pt>
                <c:pt idx="14">
                  <c:v>6.0206877098511242</c:v>
                </c:pt>
                <c:pt idx="15">
                  <c:v>5.9970955042705034</c:v>
                </c:pt>
                <c:pt idx="16">
                  <c:v>6.0007148259674565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C9-4C31-923C-E7CD1A0CC4C2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0.18602409638554196</c:v>
                </c:pt>
                <c:pt idx="1">
                  <c:v>0.17565789473684212</c:v>
                </c:pt>
                <c:pt idx="2">
                  <c:v>0.18925925925925924</c:v>
                </c:pt>
                <c:pt idx="3">
                  <c:v>0.18799999999999972</c:v>
                </c:pt>
                <c:pt idx="4">
                  <c:v>0.20035294117646973</c:v>
                </c:pt>
                <c:pt idx="5">
                  <c:v>0.24478947368420911</c:v>
                </c:pt>
                <c:pt idx="6">
                  <c:v>0.24230769230769322</c:v>
                </c:pt>
                <c:pt idx="7">
                  <c:v>0.19370288248336909</c:v>
                </c:pt>
                <c:pt idx="8">
                  <c:v>0.19408045977011401</c:v>
                </c:pt>
                <c:pt idx="9">
                  <c:v>0.1682910216718243</c:v>
                </c:pt>
                <c:pt idx="10">
                  <c:v>0.17428571428571171</c:v>
                </c:pt>
                <c:pt idx="11">
                  <c:v>0.17499999999999805</c:v>
                </c:pt>
                <c:pt idx="12">
                  <c:v>9.8181818181816816E-2</c:v>
                </c:pt>
                <c:pt idx="13">
                  <c:v>0.15315789473684305</c:v>
                </c:pt>
                <c:pt idx="14">
                  <c:v>0.23799999999999955</c:v>
                </c:pt>
                <c:pt idx="15">
                  <c:v>0.27421428571428486</c:v>
                </c:pt>
                <c:pt idx="16">
                  <c:v>0.30244444444444252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C9-4C31-923C-E7CD1A0CC4C2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C9-4C31-923C-E7CD1A0CC4C2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3C9-4C31-923C-E7CD1A0C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255104"/>
        <c:scaling>
          <c:orientation val="minMax"/>
          <c:max val="6.4"/>
          <c:min val="5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36"/>
          <c:y val="0.1070914834682088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0">
                  <c:v>974.26315789473688</c:v>
                </c:pt>
                <c:pt idx="1">
                  <c:v>976</c:v>
                </c:pt>
                <c:pt idx="2">
                  <c:v>978.35714285714289</c:v>
                </c:pt>
                <c:pt idx="3">
                  <c:v>979.26315789473688</c:v>
                </c:pt>
                <c:pt idx="4">
                  <c:v>982.73684210526312</c:v>
                </c:pt>
                <c:pt idx="5">
                  <c:v>975.36842105263156</c:v>
                </c:pt>
                <c:pt idx="6">
                  <c:v>973.11293436293442</c:v>
                </c:pt>
                <c:pt idx="7">
                  <c:v>975.63157894736844</c:v>
                </c:pt>
                <c:pt idx="8">
                  <c:v>974.78947368421052</c:v>
                </c:pt>
                <c:pt idx="9">
                  <c:v>976.15789473684208</c:v>
                </c:pt>
                <c:pt idx="10">
                  <c:v>977.60526315789468</c:v>
                </c:pt>
                <c:pt idx="11">
                  <c:v>973.5</c:v>
                </c:pt>
                <c:pt idx="12">
                  <c:v>973.07894736842104</c:v>
                </c:pt>
                <c:pt idx="13">
                  <c:v>972.9473684210526</c:v>
                </c:pt>
                <c:pt idx="14">
                  <c:v>973.84199134199127</c:v>
                </c:pt>
                <c:pt idx="15">
                  <c:v>972.02123552123544</c:v>
                </c:pt>
                <c:pt idx="16">
                  <c:v>969.00193050193047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A-4719-AA0A-55289A12D0E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0">
                  <c:v>991.27951807228897</c:v>
                </c:pt>
                <c:pt idx="1">
                  <c:v>991.47246376811597</c:v>
                </c:pt>
                <c:pt idx="2">
                  <c:v>966.71234567901217</c:v>
                </c:pt>
                <c:pt idx="3">
                  <c:v>962.71139240506284</c:v>
                </c:pt>
                <c:pt idx="4">
                  <c:v>953.05227272727279</c:v>
                </c:pt>
                <c:pt idx="5">
                  <c:v>950.7091954022992</c:v>
                </c:pt>
                <c:pt idx="6">
                  <c:v>950.60561797752848</c:v>
                </c:pt>
                <c:pt idx="7">
                  <c:v>963.22962962962936</c:v>
                </c:pt>
                <c:pt idx="8">
                  <c:v>966.0681818181821</c:v>
                </c:pt>
                <c:pt idx="9">
                  <c:v>961.00813953488364</c:v>
                </c:pt>
                <c:pt idx="10">
                  <c:v>959.48860759493664</c:v>
                </c:pt>
                <c:pt idx="11">
                  <c:v>966.72839506172852</c:v>
                </c:pt>
                <c:pt idx="12">
                  <c:v>958.32045454545482</c:v>
                </c:pt>
                <c:pt idx="13">
                  <c:v>944.03589743589725</c:v>
                </c:pt>
                <c:pt idx="14">
                  <c:v>955.47976190476209</c:v>
                </c:pt>
                <c:pt idx="15">
                  <c:v>956.2222222222224</c:v>
                </c:pt>
                <c:pt idx="16">
                  <c:v>955.03947368421052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A-4719-AA0A-55289A12D0E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0">
                  <c:v>991.25294117647081</c:v>
                </c:pt>
                <c:pt idx="1">
                  <c:v>984.9499999999997</c:v>
                </c:pt>
                <c:pt idx="2">
                  <c:v>976.43888888888875</c:v>
                </c:pt>
                <c:pt idx="3">
                  <c:v>969.55882352941171</c:v>
                </c:pt>
                <c:pt idx="4">
                  <c:v>962.20526315789482</c:v>
                </c:pt>
                <c:pt idx="5">
                  <c:v>979.89333333333343</c:v>
                </c:pt>
                <c:pt idx="6">
                  <c:v>978.23571428571438</c:v>
                </c:pt>
                <c:pt idx="7">
                  <c:v>979.81111111111102</c:v>
                </c:pt>
                <c:pt idx="8">
                  <c:v>979.67647058823513</c:v>
                </c:pt>
                <c:pt idx="9">
                  <c:v>971.35624999999993</c:v>
                </c:pt>
                <c:pt idx="10">
                  <c:v>974.28750000000014</c:v>
                </c:pt>
                <c:pt idx="11">
                  <c:v>969.90555555555557</c:v>
                </c:pt>
                <c:pt idx="12">
                  <c:v>974.52222222222235</c:v>
                </c:pt>
                <c:pt idx="13">
                  <c:v>971.35</c:v>
                </c:pt>
                <c:pt idx="14">
                  <c:v>968.87647058823518</c:v>
                </c:pt>
                <c:pt idx="15">
                  <c:v>966.88571428571413</c:v>
                </c:pt>
                <c:pt idx="16">
                  <c:v>985.18333333333328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3A-4719-AA0A-55289A12D0E1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3A-4719-AA0A-55289A12D0E1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0">
                  <c:v>970.35</c:v>
                </c:pt>
                <c:pt idx="1">
                  <c:v>968.3</c:v>
                </c:pt>
                <c:pt idx="2">
                  <c:v>967.33333333333337</c:v>
                </c:pt>
                <c:pt idx="3">
                  <c:v>969.05555555555554</c:v>
                </c:pt>
                <c:pt idx="4">
                  <c:v>970</c:v>
                </c:pt>
                <c:pt idx="5">
                  <c:v>965.73684210526312</c:v>
                </c:pt>
                <c:pt idx="6">
                  <c:v>965.11111111111109</c:v>
                </c:pt>
                <c:pt idx="7">
                  <c:v>967.09090909090912</c:v>
                </c:pt>
                <c:pt idx="8">
                  <c:v>966.35</c:v>
                </c:pt>
                <c:pt idx="9">
                  <c:v>964.10526315789468</c:v>
                </c:pt>
                <c:pt idx="10">
                  <c:v>962.09523809523807</c:v>
                </c:pt>
                <c:pt idx="11">
                  <c:v>968.65</c:v>
                </c:pt>
                <c:pt idx="12">
                  <c:v>966</c:v>
                </c:pt>
                <c:pt idx="13">
                  <c:v>962.35</c:v>
                </c:pt>
                <c:pt idx="14">
                  <c:v>955.85</c:v>
                </c:pt>
                <c:pt idx="15">
                  <c:v>958.1</c:v>
                </c:pt>
                <c:pt idx="16">
                  <c:v>965.15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3A-4719-AA0A-55289A12D0E1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980.33333333333337</c:v>
                </c:pt>
                <c:pt idx="1">
                  <c:v>994.38271604938268</c:v>
                </c:pt>
                <c:pt idx="2">
                  <c:v>966.91269841269832</c:v>
                </c:pt>
                <c:pt idx="3">
                  <c:v>961.19047619047615</c:v>
                </c:pt>
                <c:pt idx="4">
                  <c:v>961.94047619047615</c:v>
                </c:pt>
                <c:pt idx="5">
                  <c:v>952.19230769230774</c:v>
                </c:pt>
                <c:pt idx="6">
                  <c:v>946.58888888888885</c:v>
                </c:pt>
                <c:pt idx="7">
                  <c:v>962.08730158730168</c:v>
                </c:pt>
                <c:pt idx="8">
                  <c:v>969.08333333333348</c:v>
                </c:pt>
                <c:pt idx="9">
                  <c:v>967.77083333333337</c:v>
                </c:pt>
                <c:pt idx="10">
                  <c:v>961.5454545454545</c:v>
                </c:pt>
                <c:pt idx="11">
                  <c:v>963.28947368421052</c:v>
                </c:pt>
                <c:pt idx="12">
                  <c:v>961.25714285714287</c:v>
                </c:pt>
                <c:pt idx="13">
                  <c:v>962.20238095238085</c:v>
                </c:pt>
                <c:pt idx="14">
                  <c:v>965.0344827586207</c:v>
                </c:pt>
                <c:pt idx="15">
                  <c:v>985.21604938271616</c:v>
                </c:pt>
                <c:pt idx="16">
                  <c:v>988.1414141414142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3A-4719-AA0A-55289A12D0E1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A-4719-AA0A-55289A12D0E1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0">
                  <c:v>970.5</c:v>
                </c:pt>
                <c:pt idx="1">
                  <c:v>969.7</c:v>
                </c:pt>
                <c:pt idx="2">
                  <c:v>965.3</c:v>
                </c:pt>
                <c:pt idx="3">
                  <c:v>973</c:v>
                </c:pt>
                <c:pt idx="4">
                  <c:v>969.4</c:v>
                </c:pt>
                <c:pt idx="5">
                  <c:v>968.8</c:v>
                </c:pt>
                <c:pt idx="6">
                  <c:v>971.9</c:v>
                </c:pt>
                <c:pt idx="7">
                  <c:v>968.3</c:v>
                </c:pt>
                <c:pt idx="8">
                  <c:v>966.4</c:v>
                </c:pt>
                <c:pt idx="9">
                  <c:v>966.4</c:v>
                </c:pt>
                <c:pt idx="10">
                  <c:v>967.8</c:v>
                </c:pt>
                <c:pt idx="11">
                  <c:v>970.7</c:v>
                </c:pt>
                <c:pt idx="12">
                  <c:v>973.8</c:v>
                </c:pt>
                <c:pt idx="13">
                  <c:v>969</c:v>
                </c:pt>
                <c:pt idx="14">
                  <c:v>969.2</c:v>
                </c:pt>
                <c:pt idx="15">
                  <c:v>969.4</c:v>
                </c:pt>
                <c:pt idx="16">
                  <c:v>973.4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3A-4719-AA0A-55289A12D0E1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972.6</c:v>
                </c:pt>
                <c:pt idx="1">
                  <c:v>971.67</c:v>
                </c:pt>
                <c:pt idx="2">
                  <c:v>973.42</c:v>
                </c:pt>
                <c:pt idx="3">
                  <c:v>971.02</c:v>
                </c:pt>
                <c:pt idx="4">
                  <c:v>970.27</c:v>
                </c:pt>
                <c:pt idx="5">
                  <c:v>970.29</c:v>
                </c:pt>
                <c:pt idx="6">
                  <c:v>970.86</c:v>
                </c:pt>
                <c:pt idx="7">
                  <c:v>975.37</c:v>
                </c:pt>
                <c:pt idx="8">
                  <c:v>975.26</c:v>
                </c:pt>
                <c:pt idx="9">
                  <c:v>976.27</c:v>
                </c:pt>
                <c:pt idx="10">
                  <c:v>988.15</c:v>
                </c:pt>
                <c:pt idx="11">
                  <c:v>973.08</c:v>
                </c:pt>
                <c:pt idx="12">
                  <c:v>970.33</c:v>
                </c:pt>
                <c:pt idx="13">
                  <c:v>971.35</c:v>
                </c:pt>
                <c:pt idx="14">
                  <c:v>963.18</c:v>
                </c:pt>
                <c:pt idx="15">
                  <c:v>961.13</c:v>
                </c:pt>
                <c:pt idx="16">
                  <c:v>956.6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3A-4719-AA0A-55289A12D0E1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3A-4719-AA0A-55289A12D0E1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971</c:v>
                </c:pt>
                <c:pt idx="1">
                  <c:v>971</c:v>
                </c:pt>
                <c:pt idx="2">
                  <c:v>971</c:v>
                </c:pt>
                <c:pt idx="3">
                  <c:v>971</c:v>
                </c:pt>
                <c:pt idx="4">
                  <c:v>971</c:v>
                </c:pt>
                <c:pt idx="5">
                  <c:v>971</c:v>
                </c:pt>
                <c:pt idx="6">
                  <c:v>971</c:v>
                </c:pt>
                <c:pt idx="7">
                  <c:v>971</c:v>
                </c:pt>
                <c:pt idx="8">
                  <c:v>971</c:v>
                </c:pt>
                <c:pt idx="9">
                  <c:v>971</c:v>
                </c:pt>
                <c:pt idx="10">
                  <c:v>971</c:v>
                </c:pt>
                <c:pt idx="11">
                  <c:v>971</c:v>
                </c:pt>
                <c:pt idx="12">
                  <c:v>971</c:v>
                </c:pt>
                <c:pt idx="13">
                  <c:v>971</c:v>
                </c:pt>
                <c:pt idx="14">
                  <c:v>971</c:v>
                </c:pt>
                <c:pt idx="15">
                  <c:v>971</c:v>
                </c:pt>
                <c:pt idx="16">
                  <c:v>971</c:v>
                </c:pt>
                <c:pt idx="17">
                  <c:v>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3A-4719-AA0A-55289A12D0E1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978.6541357824043</c:v>
                </c:pt>
                <c:pt idx="1">
                  <c:v>979.49645425964263</c:v>
                </c:pt>
                <c:pt idx="2">
                  <c:v>970.63920131015368</c:v>
                </c:pt>
                <c:pt idx="3">
                  <c:v>969.3999150821777</c:v>
                </c:pt>
                <c:pt idx="4">
                  <c:v>967.08640774012952</c:v>
                </c:pt>
                <c:pt idx="5">
                  <c:v>966.14144279797642</c:v>
                </c:pt>
                <c:pt idx="6">
                  <c:v>965.20203808945371</c:v>
                </c:pt>
                <c:pt idx="7">
                  <c:v>970.21721862376</c:v>
                </c:pt>
                <c:pt idx="8">
                  <c:v>971.08963706056591</c:v>
                </c:pt>
                <c:pt idx="9">
                  <c:v>969.00976868042198</c:v>
                </c:pt>
                <c:pt idx="10">
                  <c:v>970.13886619907487</c:v>
                </c:pt>
                <c:pt idx="11">
                  <c:v>969.40763204307063</c:v>
                </c:pt>
                <c:pt idx="12">
                  <c:v>968.1869667133202</c:v>
                </c:pt>
                <c:pt idx="13">
                  <c:v>964.74794954419019</c:v>
                </c:pt>
                <c:pt idx="14">
                  <c:v>964.49467237051556</c:v>
                </c:pt>
                <c:pt idx="15">
                  <c:v>966.99646020169826</c:v>
                </c:pt>
                <c:pt idx="16">
                  <c:v>970.35945023726981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3A-4719-AA0A-55289A12D0E1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20.929518072288943</c:v>
                </c:pt>
                <c:pt idx="1">
                  <c:v>26.082716049382725</c:v>
                </c:pt>
                <c:pt idx="2">
                  <c:v>13.057142857142935</c:v>
                </c:pt>
                <c:pt idx="3">
                  <c:v>18.072681704260731</c:v>
                </c:pt>
                <c:pt idx="4">
                  <c:v>29.684569377990329</c:v>
                </c:pt>
                <c:pt idx="5">
                  <c:v>29.184137931034229</c:v>
                </c:pt>
                <c:pt idx="6">
                  <c:v>31.646825396825534</c:v>
                </c:pt>
                <c:pt idx="7">
                  <c:v>17.723809523809336</c:v>
                </c:pt>
                <c:pt idx="8">
                  <c:v>13.608288770053036</c:v>
                </c:pt>
                <c:pt idx="9">
                  <c:v>15.261860465116342</c:v>
                </c:pt>
                <c:pt idx="10">
                  <c:v>28.661392405063339</c:v>
                </c:pt>
                <c:pt idx="11">
                  <c:v>10.21052631578948</c:v>
                </c:pt>
                <c:pt idx="12">
                  <c:v>16.201767676767531</c:v>
                </c:pt>
                <c:pt idx="13">
                  <c:v>28.911470985155347</c:v>
                </c:pt>
                <c:pt idx="14">
                  <c:v>18.362229437229189</c:v>
                </c:pt>
                <c:pt idx="15">
                  <c:v>28.993827160493765</c:v>
                </c:pt>
                <c:pt idx="16">
                  <c:v>33.101940457203682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C3A-4719-AA0A-55289A12D0E1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922</c:v>
                </c:pt>
                <c:pt idx="1">
                  <c:v>922</c:v>
                </c:pt>
                <c:pt idx="2">
                  <c:v>922</c:v>
                </c:pt>
                <c:pt idx="3">
                  <c:v>922</c:v>
                </c:pt>
                <c:pt idx="4">
                  <c:v>922</c:v>
                </c:pt>
                <c:pt idx="5">
                  <c:v>922</c:v>
                </c:pt>
                <c:pt idx="6">
                  <c:v>922</c:v>
                </c:pt>
                <c:pt idx="7">
                  <c:v>922</c:v>
                </c:pt>
                <c:pt idx="8">
                  <c:v>922</c:v>
                </c:pt>
                <c:pt idx="9">
                  <c:v>922</c:v>
                </c:pt>
                <c:pt idx="10">
                  <c:v>922</c:v>
                </c:pt>
                <c:pt idx="11">
                  <c:v>922</c:v>
                </c:pt>
                <c:pt idx="12">
                  <c:v>922</c:v>
                </c:pt>
                <c:pt idx="13">
                  <c:v>922</c:v>
                </c:pt>
                <c:pt idx="14">
                  <c:v>922</c:v>
                </c:pt>
                <c:pt idx="15">
                  <c:v>922</c:v>
                </c:pt>
                <c:pt idx="16">
                  <c:v>922</c:v>
                </c:pt>
                <c:pt idx="17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C3A-4719-AA0A-55289A12D0E1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1020</c:v>
                </c:pt>
                <c:pt idx="1">
                  <c:v>1020</c:v>
                </c:pt>
                <c:pt idx="2">
                  <c:v>1020</c:v>
                </c:pt>
                <c:pt idx="3">
                  <c:v>1020</c:v>
                </c:pt>
                <c:pt idx="4">
                  <c:v>1020</c:v>
                </c:pt>
                <c:pt idx="5">
                  <c:v>1020</c:v>
                </c:pt>
                <c:pt idx="6">
                  <c:v>1020</c:v>
                </c:pt>
                <c:pt idx="7">
                  <c:v>1020</c:v>
                </c:pt>
                <c:pt idx="8">
                  <c:v>1020</c:v>
                </c:pt>
                <c:pt idx="9">
                  <c:v>1020</c:v>
                </c:pt>
                <c:pt idx="10">
                  <c:v>1020</c:v>
                </c:pt>
                <c:pt idx="11">
                  <c:v>1020</c:v>
                </c:pt>
                <c:pt idx="12">
                  <c:v>1020</c:v>
                </c:pt>
                <c:pt idx="13">
                  <c:v>1020</c:v>
                </c:pt>
                <c:pt idx="14">
                  <c:v>1020</c:v>
                </c:pt>
                <c:pt idx="15">
                  <c:v>1020</c:v>
                </c:pt>
                <c:pt idx="16">
                  <c:v>1020</c:v>
                </c:pt>
                <c:pt idx="17">
                  <c:v>1020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C3A-4719-AA0A-55289A12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88640"/>
        <c:scaling>
          <c:orientation val="minMax"/>
          <c:max val="1069"/>
          <c:min val="8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4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0">
                  <c:v>106.7229885057471</c:v>
                </c:pt>
                <c:pt idx="1">
                  <c:v>106.33164556962026</c:v>
                </c:pt>
                <c:pt idx="2">
                  <c:v>106.05952380952381</c:v>
                </c:pt>
                <c:pt idx="3">
                  <c:v>106.0060975609756</c:v>
                </c:pt>
                <c:pt idx="4">
                  <c:v>106.89666666666663</c:v>
                </c:pt>
                <c:pt idx="5">
                  <c:v>107.01368421052625</c:v>
                </c:pt>
                <c:pt idx="6">
                  <c:v>106.7074468085106</c:v>
                </c:pt>
                <c:pt idx="7">
                  <c:v>106.72068965517245</c:v>
                </c:pt>
                <c:pt idx="8">
                  <c:v>106.56590909090909</c:v>
                </c:pt>
                <c:pt idx="9">
                  <c:v>106.54285714285717</c:v>
                </c:pt>
                <c:pt idx="10">
                  <c:v>106.53979591836735</c:v>
                </c:pt>
                <c:pt idx="11">
                  <c:v>106.23406593406598</c:v>
                </c:pt>
                <c:pt idx="12">
                  <c:v>106.22551020408162</c:v>
                </c:pt>
                <c:pt idx="13">
                  <c:v>106.14698795180722</c:v>
                </c:pt>
                <c:pt idx="14">
                  <c:v>105.5141304347826</c:v>
                </c:pt>
                <c:pt idx="15">
                  <c:v>107.89062500000003</c:v>
                </c:pt>
                <c:pt idx="16">
                  <c:v>107.76124999999998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3-49D9-9CB9-91EB0F666340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105.518</c:v>
                </c:pt>
                <c:pt idx="1">
                  <c:v>105.938</c:v>
                </c:pt>
                <c:pt idx="2">
                  <c:v>105.22499999999999</c:v>
                </c:pt>
                <c:pt idx="3">
                  <c:v>106.283</c:v>
                </c:pt>
                <c:pt idx="4">
                  <c:v>106.364</c:v>
                </c:pt>
                <c:pt idx="5">
                  <c:v>106.65900000000001</c:v>
                </c:pt>
                <c:pt idx="6">
                  <c:v>105.788</c:v>
                </c:pt>
                <c:pt idx="7">
                  <c:v>105.867</c:v>
                </c:pt>
                <c:pt idx="8">
                  <c:v>105.438</c:v>
                </c:pt>
                <c:pt idx="9">
                  <c:v>106.887</c:v>
                </c:pt>
                <c:pt idx="10">
                  <c:v>106.92400000000001</c:v>
                </c:pt>
                <c:pt idx="11">
                  <c:v>106.92400000000001</c:v>
                </c:pt>
                <c:pt idx="12">
                  <c:v>106.82299999999999</c:v>
                </c:pt>
                <c:pt idx="13">
                  <c:v>106.727</c:v>
                </c:pt>
                <c:pt idx="14">
                  <c:v>106.256</c:v>
                </c:pt>
                <c:pt idx="15">
                  <c:v>106.613</c:v>
                </c:pt>
                <c:pt idx="16">
                  <c:v>106.599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3-49D9-9CB9-91EB0F666340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106.31666666666668</c:v>
                </c:pt>
                <c:pt idx="1">
                  <c:v>107.212</c:v>
                </c:pt>
                <c:pt idx="2">
                  <c:v>106.5809523809524</c:v>
                </c:pt>
                <c:pt idx="3">
                  <c:v>106.51481481481486</c:v>
                </c:pt>
                <c:pt idx="4">
                  <c:v>106.2923076923077</c:v>
                </c:pt>
                <c:pt idx="5">
                  <c:v>106.29166666666669</c:v>
                </c:pt>
                <c:pt idx="6">
                  <c:v>106.74814814814815</c:v>
                </c:pt>
                <c:pt idx="7">
                  <c:v>106.18571428571428</c:v>
                </c:pt>
                <c:pt idx="8">
                  <c:v>107.38636363636365</c:v>
                </c:pt>
                <c:pt idx="9">
                  <c:v>107.41304347826085</c:v>
                </c:pt>
                <c:pt idx="10">
                  <c:v>107.58636363636364</c:v>
                </c:pt>
                <c:pt idx="11">
                  <c:v>108.11578947368423</c:v>
                </c:pt>
                <c:pt idx="12">
                  <c:v>107.52285714285718</c:v>
                </c:pt>
                <c:pt idx="13">
                  <c:v>106.90740740740739</c:v>
                </c:pt>
                <c:pt idx="14">
                  <c:v>106.60344827586208</c:v>
                </c:pt>
                <c:pt idx="15">
                  <c:v>107.88799999999999</c:v>
                </c:pt>
                <c:pt idx="16">
                  <c:v>106.55217391304348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73-49D9-9CB9-91EB0F666340}"/>
            </c:ext>
          </c:extLst>
        </c:ser>
        <c:ser>
          <c:idx val="1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CL!$H$3:$H$10</c:f>
              <c:numCache>
                <c:formatCode>0.0</c:formatCode>
                <c:ptCount val="8"/>
                <c:pt idx="0">
                  <c:v>106.833</c:v>
                </c:pt>
                <c:pt idx="1">
                  <c:v>107.01600000000001</c:v>
                </c:pt>
                <c:pt idx="2">
                  <c:v>107.185</c:v>
                </c:pt>
                <c:pt idx="3">
                  <c:v>106.51600000000001</c:v>
                </c:pt>
                <c:pt idx="4">
                  <c:v>105.804</c:v>
                </c:pt>
                <c:pt idx="5">
                  <c:v>105.883</c:v>
                </c:pt>
                <c:pt idx="6">
                  <c:v>106.453</c:v>
                </c:pt>
                <c:pt idx="7">
                  <c:v>105.88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73-49D9-9CB9-91EB0F666340}"/>
            </c:ext>
          </c:extLst>
        </c:ser>
        <c:ser>
          <c:idx val="7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</c:spPr>
          </c:marker>
          <c:val>
            <c:numRef>
              <c:f>CL!$I$3:$I$20</c:f>
              <c:numCache>
                <c:formatCode>0.0</c:formatCode>
                <c:ptCount val="18"/>
                <c:pt idx="0">
                  <c:v>106.3</c:v>
                </c:pt>
                <c:pt idx="1">
                  <c:v>106.7</c:v>
                </c:pt>
                <c:pt idx="2">
                  <c:v>107.4</c:v>
                </c:pt>
                <c:pt idx="3">
                  <c:v>107.5</c:v>
                </c:pt>
                <c:pt idx="4">
                  <c:v>107.1</c:v>
                </c:pt>
                <c:pt idx="5">
                  <c:v>106.6</c:v>
                </c:pt>
                <c:pt idx="6">
                  <c:v>107</c:v>
                </c:pt>
                <c:pt idx="7">
                  <c:v>106.8</c:v>
                </c:pt>
                <c:pt idx="8">
                  <c:v>107.1</c:v>
                </c:pt>
                <c:pt idx="9">
                  <c:v>106.5</c:v>
                </c:pt>
                <c:pt idx="10">
                  <c:v>106.6</c:v>
                </c:pt>
                <c:pt idx="11">
                  <c:v>106.8</c:v>
                </c:pt>
                <c:pt idx="12">
                  <c:v>106.8</c:v>
                </c:pt>
                <c:pt idx="13">
                  <c:v>107</c:v>
                </c:pt>
                <c:pt idx="14">
                  <c:v>107.4</c:v>
                </c:pt>
                <c:pt idx="15">
                  <c:v>106.8</c:v>
                </c:pt>
                <c:pt idx="16">
                  <c:v>106.7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73-49D9-9CB9-91EB0F666340}"/>
            </c:ext>
          </c:extLst>
        </c:ser>
        <c:ser>
          <c:idx val="3"/>
          <c:order val="5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73-49D9-9CB9-91EB0F666340}"/>
            </c:ext>
          </c:extLst>
        </c:ser>
        <c:ser>
          <c:idx val="4"/>
          <c:order val="6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106.33813103448274</c:v>
                </c:pt>
                <c:pt idx="1">
                  <c:v>106.63952911392406</c:v>
                </c:pt>
                <c:pt idx="2">
                  <c:v>106.49009523809525</c:v>
                </c:pt>
                <c:pt idx="3">
                  <c:v>106.56398247515808</c:v>
                </c:pt>
                <c:pt idx="4">
                  <c:v>106.49139487179487</c:v>
                </c:pt>
                <c:pt idx="5">
                  <c:v>106.48947017543858</c:v>
                </c:pt>
                <c:pt idx="6">
                  <c:v>106.53931899133174</c:v>
                </c:pt>
                <c:pt idx="7">
                  <c:v>106.29068078817734</c:v>
                </c:pt>
                <c:pt idx="8">
                  <c:v>106.6225681818182</c:v>
                </c:pt>
                <c:pt idx="9">
                  <c:v>106.8357251552795</c:v>
                </c:pt>
                <c:pt idx="10">
                  <c:v>106.91253988868274</c:v>
                </c:pt>
                <c:pt idx="11">
                  <c:v>107.01846385193755</c:v>
                </c:pt>
                <c:pt idx="12">
                  <c:v>106.84284183673469</c:v>
                </c:pt>
                <c:pt idx="13">
                  <c:v>106.69534883980366</c:v>
                </c:pt>
                <c:pt idx="14">
                  <c:v>106.44339467766116</c:v>
                </c:pt>
                <c:pt idx="15">
                  <c:v>107.29790625000001</c:v>
                </c:pt>
                <c:pt idx="16">
                  <c:v>106.90310597826085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73-49D9-9CB9-91EB0F666340}"/>
            </c:ext>
          </c:extLst>
        </c:ser>
        <c:ser>
          <c:idx val="5"/>
          <c:order val="7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73-49D9-9CB9-91EB0F666340}"/>
            </c:ext>
          </c:extLst>
        </c:ser>
        <c:ser>
          <c:idx val="6"/>
          <c:order val="8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73-49D9-9CB9-91EB0F66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3"/>
          <c:min val="1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29"/>
          <c:y val="0.10933023399012839"/>
          <c:w val="0.22589103559209869"/>
          <c:h val="0.814744881849607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0">
                  <c:v>208.84210526315789</c:v>
                </c:pt>
                <c:pt idx="1">
                  <c:v>209.90625</c:v>
                </c:pt>
                <c:pt idx="2">
                  <c:v>210.47619047619048</c:v>
                </c:pt>
                <c:pt idx="3">
                  <c:v>210.36842105263159</c:v>
                </c:pt>
                <c:pt idx="4">
                  <c:v>210.63157894736841</c:v>
                </c:pt>
                <c:pt idx="5">
                  <c:v>211.23684210526315</c:v>
                </c:pt>
                <c:pt idx="6">
                  <c:v>210.28088803088804</c:v>
                </c:pt>
                <c:pt idx="7">
                  <c:v>210.92105263157896</c:v>
                </c:pt>
                <c:pt idx="8">
                  <c:v>210.13157894736841</c:v>
                </c:pt>
                <c:pt idx="9">
                  <c:v>210.65789473684211</c:v>
                </c:pt>
                <c:pt idx="10">
                  <c:v>209.52631578947367</c:v>
                </c:pt>
                <c:pt idx="11">
                  <c:v>209.5</c:v>
                </c:pt>
                <c:pt idx="12">
                  <c:v>210.05263157894737</c:v>
                </c:pt>
                <c:pt idx="13">
                  <c:v>209.68421052631578</c:v>
                </c:pt>
                <c:pt idx="14">
                  <c:v>209.2164502164502</c:v>
                </c:pt>
                <c:pt idx="15">
                  <c:v>210.22972972972974</c:v>
                </c:pt>
                <c:pt idx="16">
                  <c:v>209.8581081081081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8-446C-B23B-017E0AC08130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0">
                  <c:v>207.57469879518061</c:v>
                </c:pt>
                <c:pt idx="1">
                  <c:v>207.3987012987013</c:v>
                </c:pt>
                <c:pt idx="2">
                  <c:v>207.55679012345672</c:v>
                </c:pt>
                <c:pt idx="3">
                  <c:v>209.80000000000007</c:v>
                </c:pt>
                <c:pt idx="4">
                  <c:v>212.88372093023256</c:v>
                </c:pt>
                <c:pt idx="5">
                  <c:v>215.2413793103448</c:v>
                </c:pt>
                <c:pt idx="6">
                  <c:v>213.86404494382012</c:v>
                </c:pt>
                <c:pt idx="7">
                  <c:v>205.45625000000004</c:v>
                </c:pt>
                <c:pt idx="8">
                  <c:v>208.27674418604659</c:v>
                </c:pt>
                <c:pt idx="9">
                  <c:v>207.39540229885063</c:v>
                </c:pt>
                <c:pt idx="10">
                  <c:v>204.95249999999996</c:v>
                </c:pt>
                <c:pt idx="11">
                  <c:v>204.83292682926833</c:v>
                </c:pt>
                <c:pt idx="12">
                  <c:v>209.36931818181813</c:v>
                </c:pt>
                <c:pt idx="13">
                  <c:v>209.35000000000002</c:v>
                </c:pt>
                <c:pt idx="14">
                  <c:v>206.09624999999997</c:v>
                </c:pt>
                <c:pt idx="15">
                  <c:v>210.73749999999998</c:v>
                </c:pt>
                <c:pt idx="16">
                  <c:v>213.10657894736832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8-446C-B23B-017E0AC08130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0">
                  <c:v>206.56875000000005</c:v>
                </c:pt>
                <c:pt idx="1">
                  <c:v>209.16470588235296</c:v>
                </c:pt>
                <c:pt idx="2">
                  <c:v>211.75294117647059</c:v>
                </c:pt>
                <c:pt idx="3">
                  <c:v>214.36999999999998</c:v>
                </c:pt>
                <c:pt idx="4">
                  <c:v>218.68235294117648</c:v>
                </c:pt>
                <c:pt idx="5">
                  <c:v>205.49999999999997</c:v>
                </c:pt>
                <c:pt idx="6">
                  <c:v>207.13125000000002</c:v>
                </c:pt>
                <c:pt idx="7">
                  <c:v>210.05000000000004</c:v>
                </c:pt>
                <c:pt idx="8">
                  <c:v>210.21578947368423</c:v>
                </c:pt>
                <c:pt idx="9">
                  <c:v>212.0058823529412</c:v>
                </c:pt>
                <c:pt idx="10">
                  <c:v>202.9388888888889</c:v>
                </c:pt>
                <c:pt idx="11">
                  <c:v>201.11111111111109</c:v>
                </c:pt>
                <c:pt idx="12">
                  <c:v>212.40000000000006</c:v>
                </c:pt>
                <c:pt idx="13">
                  <c:v>213.96315789473684</c:v>
                </c:pt>
                <c:pt idx="14">
                  <c:v>207.77142857142854</c:v>
                </c:pt>
                <c:pt idx="15">
                  <c:v>206.58947368421053</c:v>
                </c:pt>
                <c:pt idx="16">
                  <c:v>207.84444444444443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8-446C-B23B-017E0AC08130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78-446C-B23B-017E0AC08130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0">
                  <c:v>209.15</c:v>
                </c:pt>
                <c:pt idx="1">
                  <c:v>209.4</c:v>
                </c:pt>
                <c:pt idx="2">
                  <c:v>209.8095238095238</c:v>
                </c:pt>
                <c:pt idx="3">
                  <c:v>210</c:v>
                </c:pt>
                <c:pt idx="4">
                  <c:v>210.85</c:v>
                </c:pt>
                <c:pt idx="5">
                  <c:v>207.84210526315789</c:v>
                </c:pt>
                <c:pt idx="6">
                  <c:v>211.27777777777777</c:v>
                </c:pt>
                <c:pt idx="7">
                  <c:v>213.59090909090909</c:v>
                </c:pt>
                <c:pt idx="8">
                  <c:v>215.15</c:v>
                </c:pt>
                <c:pt idx="9">
                  <c:v>215.57894736842104</c:v>
                </c:pt>
                <c:pt idx="10">
                  <c:v>209.28571428571428</c:v>
                </c:pt>
                <c:pt idx="11">
                  <c:v>212</c:v>
                </c:pt>
                <c:pt idx="12">
                  <c:v>210.5</c:v>
                </c:pt>
                <c:pt idx="13">
                  <c:v>217.2</c:v>
                </c:pt>
                <c:pt idx="14">
                  <c:v>209.95</c:v>
                </c:pt>
                <c:pt idx="15">
                  <c:v>209.55</c:v>
                </c:pt>
                <c:pt idx="16">
                  <c:v>212.8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78-446C-B23B-017E0AC08130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204.66666666666666</c:v>
                </c:pt>
                <c:pt idx="1">
                  <c:v>206.98765432098767</c:v>
                </c:pt>
                <c:pt idx="2">
                  <c:v>204.7</c:v>
                </c:pt>
                <c:pt idx="3">
                  <c:v>204.05555555555554</c:v>
                </c:pt>
                <c:pt idx="4">
                  <c:v>206.46153846153845</c:v>
                </c:pt>
                <c:pt idx="5">
                  <c:v>210.36538461538461</c:v>
                </c:pt>
                <c:pt idx="6">
                  <c:v>208.23888888888888</c:v>
                </c:pt>
                <c:pt idx="7">
                  <c:v>209.9047619047619</c:v>
                </c:pt>
                <c:pt idx="8">
                  <c:v>200.78787878787878</c:v>
                </c:pt>
                <c:pt idx="9">
                  <c:v>200.54166666666666</c:v>
                </c:pt>
                <c:pt idx="10">
                  <c:v>204.02173913043478</c:v>
                </c:pt>
                <c:pt idx="11">
                  <c:v>202.10526315789474</c:v>
                </c:pt>
                <c:pt idx="12">
                  <c:v>204.39705882352942</c:v>
                </c:pt>
                <c:pt idx="13">
                  <c:v>205.67857142857147</c:v>
                </c:pt>
                <c:pt idx="14">
                  <c:v>209.82716049382719</c:v>
                </c:pt>
                <c:pt idx="15">
                  <c:v>210.46153846153845</c:v>
                </c:pt>
                <c:pt idx="16">
                  <c:v>209.40404040404039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78-446C-B23B-017E0AC08130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78-446C-B23B-017E0AC08130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0">
                  <c:v>207</c:v>
                </c:pt>
                <c:pt idx="1">
                  <c:v>206</c:v>
                </c:pt>
                <c:pt idx="2">
                  <c:v>205.2</c:v>
                </c:pt>
                <c:pt idx="3">
                  <c:v>206.8</c:v>
                </c:pt>
                <c:pt idx="4">
                  <c:v>205.8</c:v>
                </c:pt>
                <c:pt idx="5">
                  <c:v>209</c:v>
                </c:pt>
                <c:pt idx="6">
                  <c:v>205.2</c:v>
                </c:pt>
                <c:pt idx="7">
                  <c:v>206</c:v>
                </c:pt>
                <c:pt idx="8">
                  <c:v>207.8</c:v>
                </c:pt>
                <c:pt idx="9">
                  <c:v>205.4</c:v>
                </c:pt>
                <c:pt idx="10">
                  <c:v>206</c:v>
                </c:pt>
                <c:pt idx="11">
                  <c:v>207.3</c:v>
                </c:pt>
                <c:pt idx="12">
                  <c:v>206.4</c:v>
                </c:pt>
                <c:pt idx="13">
                  <c:v>206.8</c:v>
                </c:pt>
                <c:pt idx="14">
                  <c:v>207.6</c:v>
                </c:pt>
                <c:pt idx="15">
                  <c:v>207.4</c:v>
                </c:pt>
                <c:pt idx="16">
                  <c:v>213.6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78-446C-B23B-017E0AC08130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199.31</c:v>
                </c:pt>
                <c:pt idx="1">
                  <c:v>201.1</c:v>
                </c:pt>
                <c:pt idx="2">
                  <c:v>200.12</c:v>
                </c:pt>
                <c:pt idx="3">
                  <c:v>206.46</c:v>
                </c:pt>
                <c:pt idx="4">
                  <c:v>208.64</c:v>
                </c:pt>
                <c:pt idx="5">
                  <c:v>210.38</c:v>
                </c:pt>
                <c:pt idx="6">
                  <c:v>212.23</c:v>
                </c:pt>
                <c:pt idx="7">
                  <c:v>217.35</c:v>
                </c:pt>
                <c:pt idx="8">
                  <c:v>219.52</c:v>
                </c:pt>
                <c:pt idx="9">
                  <c:v>204.06</c:v>
                </c:pt>
                <c:pt idx="10">
                  <c:v>199.73</c:v>
                </c:pt>
                <c:pt idx="11">
                  <c:v>198.81</c:v>
                </c:pt>
                <c:pt idx="12">
                  <c:v>200.89</c:v>
                </c:pt>
                <c:pt idx="13">
                  <c:v>205.71</c:v>
                </c:pt>
                <c:pt idx="14">
                  <c:v>204.56</c:v>
                </c:pt>
                <c:pt idx="15">
                  <c:v>208.79</c:v>
                </c:pt>
                <c:pt idx="16">
                  <c:v>212.85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78-446C-B23B-017E0AC08130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78-446C-B23B-017E0AC08130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78-446C-B23B-017E0AC08130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206.15888867500072</c:v>
                </c:pt>
                <c:pt idx="1">
                  <c:v>207.13675878600597</c:v>
                </c:pt>
                <c:pt idx="2">
                  <c:v>207.08792079794881</c:v>
                </c:pt>
                <c:pt idx="3">
                  <c:v>208.83628237259816</c:v>
                </c:pt>
                <c:pt idx="4">
                  <c:v>210.56417018290227</c:v>
                </c:pt>
                <c:pt idx="5">
                  <c:v>209.93795875630718</c:v>
                </c:pt>
                <c:pt idx="6">
                  <c:v>209.74612137733925</c:v>
                </c:pt>
                <c:pt idx="7">
                  <c:v>210.4675676610357</c:v>
                </c:pt>
                <c:pt idx="8">
                  <c:v>210.2688559135683</c:v>
                </c:pt>
                <c:pt idx="9">
                  <c:v>207.9485419176745</c:v>
                </c:pt>
                <c:pt idx="10">
                  <c:v>205.20787972778734</c:v>
                </c:pt>
                <c:pt idx="11">
                  <c:v>205.09418587118199</c:v>
                </c:pt>
                <c:pt idx="12">
                  <c:v>207.71557265489932</c:v>
                </c:pt>
                <c:pt idx="13">
                  <c:v>209.76941997851776</c:v>
                </c:pt>
                <c:pt idx="14">
                  <c:v>207.86018418310081</c:v>
                </c:pt>
                <c:pt idx="15">
                  <c:v>209.10832026792554</c:v>
                </c:pt>
                <c:pt idx="16">
                  <c:v>211.35188170056585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78-446C-B23B-017E0AC08130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9.8400000000000034</c:v>
                </c:pt>
                <c:pt idx="1">
                  <c:v>8.8062500000000057</c:v>
                </c:pt>
                <c:pt idx="2">
                  <c:v>11.632941176470581</c:v>
                </c:pt>
                <c:pt idx="3">
                  <c:v>10.314444444444433</c:v>
                </c:pt>
                <c:pt idx="4">
                  <c:v>12.882352941176464</c:v>
                </c:pt>
                <c:pt idx="5">
                  <c:v>9.7413793103448256</c:v>
                </c:pt>
                <c:pt idx="6">
                  <c:v>8.6640449438201301</c:v>
                </c:pt>
                <c:pt idx="7">
                  <c:v>11.893749999999955</c:v>
                </c:pt>
                <c:pt idx="8">
                  <c:v>18.732121212121228</c:v>
                </c:pt>
                <c:pt idx="9">
                  <c:v>15.037280701754383</c:v>
                </c:pt>
                <c:pt idx="10">
                  <c:v>9.796315789473681</c:v>
                </c:pt>
                <c:pt idx="11">
                  <c:v>13.189999999999998</c:v>
                </c:pt>
                <c:pt idx="12">
                  <c:v>11.510000000000076</c:v>
                </c:pt>
                <c:pt idx="13">
                  <c:v>11.521428571428515</c:v>
                </c:pt>
                <c:pt idx="14">
                  <c:v>5.3899999999999864</c:v>
                </c:pt>
                <c:pt idx="15">
                  <c:v>4.1480263157894512</c:v>
                </c:pt>
                <c:pt idx="16">
                  <c:v>5.75555555555556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A78-446C-B23B-017E0AC08130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A78-446C-B23B-017E0AC08130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231</c:v>
                </c:pt>
                <c:pt idx="1">
                  <c:v>231</c:v>
                </c:pt>
                <c:pt idx="2">
                  <c:v>231</c:v>
                </c:pt>
                <c:pt idx="3">
                  <c:v>231</c:v>
                </c:pt>
                <c:pt idx="4">
                  <c:v>231</c:v>
                </c:pt>
                <c:pt idx="5">
                  <c:v>231</c:v>
                </c:pt>
                <c:pt idx="6">
                  <c:v>231</c:v>
                </c:pt>
                <c:pt idx="7">
                  <c:v>231</c:v>
                </c:pt>
                <c:pt idx="8">
                  <c:v>231</c:v>
                </c:pt>
                <c:pt idx="9">
                  <c:v>231</c:v>
                </c:pt>
                <c:pt idx="10">
                  <c:v>231</c:v>
                </c:pt>
                <c:pt idx="11">
                  <c:v>231</c:v>
                </c:pt>
                <c:pt idx="12">
                  <c:v>231</c:v>
                </c:pt>
                <c:pt idx="13">
                  <c:v>231</c:v>
                </c:pt>
                <c:pt idx="14">
                  <c:v>231</c:v>
                </c:pt>
                <c:pt idx="15">
                  <c:v>231</c:v>
                </c:pt>
                <c:pt idx="16">
                  <c:v>231</c:v>
                </c:pt>
                <c:pt idx="17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A78-446C-B23B-017E0AC08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986496"/>
        <c:scaling>
          <c:orientation val="minMax"/>
          <c:max val="252"/>
          <c:min val="1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0">
                  <c:v>89.184210526315795</c:v>
                </c:pt>
                <c:pt idx="1">
                  <c:v>89.15625</c:v>
                </c:pt>
                <c:pt idx="2">
                  <c:v>89.023809523809518</c:v>
                </c:pt>
                <c:pt idx="3">
                  <c:v>89.526315789473685</c:v>
                </c:pt>
                <c:pt idx="4">
                  <c:v>89.763157894736835</c:v>
                </c:pt>
                <c:pt idx="5">
                  <c:v>89.236842105263165</c:v>
                </c:pt>
                <c:pt idx="6">
                  <c:v>89.501930501930502</c:v>
                </c:pt>
                <c:pt idx="7">
                  <c:v>89.026315789473685</c:v>
                </c:pt>
                <c:pt idx="8">
                  <c:v>88.94736842105263</c:v>
                </c:pt>
                <c:pt idx="9">
                  <c:v>89.184210526315795</c:v>
                </c:pt>
                <c:pt idx="10">
                  <c:v>88.55263157894737</c:v>
                </c:pt>
                <c:pt idx="11">
                  <c:v>88.78947368421052</c:v>
                </c:pt>
                <c:pt idx="12">
                  <c:v>89.078947368421055</c:v>
                </c:pt>
                <c:pt idx="13">
                  <c:v>89.184210526315795</c:v>
                </c:pt>
                <c:pt idx="14">
                  <c:v>88.875541125541119</c:v>
                </c:pt>
                <c:pt idx="15">
                  <c:v>88.52895752895752</c:v>
                </c:pt>
                <c:pt idx="16">
                  <c:v>89.523166023166027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3-47AC-9C47-20A1E7F13F1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0">
                  <c:v>86.303614457831316</c:v>
                </c:pt>
                <c:pt idx="1">
                  <c:v>85.116</c:v>
                </c:pt>
                <c:pt idx="2">
                  <c:v>85.224390243902405</c:v>
                </c:pt>
                <c:pt idx="3">
                  <c:v>85.928750000000008</c:v>
                </c:pt>
                <c:pt idx="4">
                  <c:v>87.920689655172382</c:v>
                </c:pt>
                <c:pt idx="5">
                  <c:v>88.26436781609199</c:v>
                </c:pt>
                <c:pt idx="6">
                  <c:v>87.512359550561811</c:v>
                </c:pt>
                <c:pt idx="7">
                  <c:v>89.675000000000026</c:v>
                </c:pt>
                <c:pt idx="8">
                  <c:v>88.858620689655197</c:v>
                </c:pt>
                <c:pt idx="9">
                  <c:v>86.523170731707324</c:v>
                </c:pt>
                <c:pt idx="10">
                  <c:v>85.239726027397253</c:v>
                </c:pt>
                <c:pt idx="11">
                  <c:v>86.690361445783111</c:v>
                </c:pt>
                <c:pt idx="12">
                  <c:v>89.84482758620689</c:v>
                </c:pt>
                <c:pt idx="13">
                  <c:v>87.483333333333334</c:v>
                </c:pt>
                <c:pt idx="14">
                  <c:v>83.674025974025966</c:v>
                </c:pt>
                <c:pt idx="15">
                  <c:v>90.551136363636402</c:v>
                </c:pt>
                <c:pt idx="16">
                  <c:v>90.615789473684217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3-47AC-9C47-20A1E7F13F1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0">
                  <c:v>85.317647058823553</c:v>
                </c:pt>
                <c:pt idx="1">
                  <c:v>87.06874999999998</c:v>
                </c:pt>
                <c:pt idx="2">
                  <c:v>87.588888888888889</c:v>
                </c:pt>
                <c:pt idx="3">
                  <c:v>88.194736842105286</c:v>
                </c:pt>
                <c:pt idx="4">
                  <c:v>89.461111111111109</c:v>
                </c:pt>
                <c:pt idx="5">
                  <c:v>88.550000000000026</c:v>
                </c:pt>
                <c:pt idx="6">
                  <c:v>89.286666666666648</c:v>
                </c:pt>
                <c:pt idx="7">
                  <c:v>89.600000000000009</c:v>
                </c:pt>
                <c:pt idx="8">
                  <c:v>89.510526315789463</c:v>
                </c:pt>
                <c:pt idx="9">
                  <c:v>89.62222222222222</c:v>
                </c:pt>
                <c:pt idx="10">
                  <c:v>87.674999999999997</c:v>
                </c:pt>
                <c:pt idx="11">
                  <c:v>85.944444444444443</c:v>
                </c:pt>
                <c:pt idx="12">
                  <c:v>85.534999999999997</c:v>
                </c:pt>
                <c:pt idx="13">
                  <c:v>84.794736842105252</c:v>
                </c:pt>
                <c:pt idx="14">
                  <c:v>85.293333333333337</c:v>
                </c:pt>
                <c:pt idx="15">
                  <c:v>87.394444444444446</c:v>
                </c:pt>
                <c:pt idx="16">
                  <c:v>83.808333333333351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03-47AC-9C47-20A1E7F13F10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03-47AC-9C47-20A1E7F13F10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0">
                  <c:v>88.95</c:v>
                </c:pt>
                <c:pt idx="1">
                  <c:v>88.8</c:v>
                </c:pt>
                <c:pt idx="2">
                  <c:v>88.38095238095238</c:v>
                </c:pt>
                <c:pt idx="3">
                  <c:v>89.166666666666671</c:v>
                </c:pt>
                <c:pt idx="4">
                  <c:v>89.45</c:v>
                </c:pt>
                <c:pt idx="5">
                  <c:v>88.526315789473685</c:v>
                </c:pt>
                <c:pt idx="6">
                  <c:v>88.777777777777771</c:v>
                </c:pt>
                <c:pt idx="7">
                  <c:v>90.272727272727266</c:v>
                </c:pt>
                <c:pt idx="8">
                  <c:v>90.45</c:v>
                </c:pt>
                <c:pt idx="9">
                  <c:v>91.315789473684205</c:v>
                </c:pt>
                <c:pt idx="10">
                  <c:v>88</c:v>
                </c:pt>
                <c:pt idx="11">
                  <c:v>88.8</c:v>
                </c:pt>
                <c:pt idx="12">
                  <c:v>89.13636363636364</c:v>
                </c:pt>
                <c:pt idx="13">
                  <c:v>89.9</c:v>
                </c:pt>
                <c:pt idx="14">
                  <c:v>87.45</c:v>
                </c:pt>
                <c:pt idx="15">
                  <c:v>90.05</c:v>
                </c:pt>
                <c:pt idx="16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03-47AC-9C47-20A1E7F13F10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88.166666666666671</c:v>
                </c:pt>
                <c:pt idx="1">
                  <c:v>90.018518518518519</c:v>
                </c:pt>
                <c:pt idx="2">
                  <c:v>86.61904761904762</c:v>
                </c:pt>
                <c:pt idx="3">
                  <c:v>86.089285714285708</c:v>
                </c:pt>
                <c:pt idx="4">
                  <c:v>86.125</c:v>
                </c:pt>
                <c:pt idx="5">
                  <c:v>86.615384615384613</c:v>
                </c:pt>
                <c:pt idx="6">
                  <c:v>85.5</c:v>
                </c:pt>
                <c:pt idx="7">
                  <c:v>85.396825396825392</c:v>
                </c:pt>
                <c:pt idx="8">
                  <c:v>87.015151515151516</c:v>
                </c:pt>
                <c:pt idx="9">
                  <c:v>89.208333333333329</c:v>
                </c:pt>
                <c:pt idx="10">
                  <c:v>89.698412698412696</c:v>
                </c:pt>
                <c:pt idx="11">
                  <c:v>86.421052631578945</c:v>
                </c:pt>
                <c:pt idx="12">
                  <c:v>86.971428571428575</c:v>
                </c:pt>
                <c:pt idx="13">
                  <c:v>86.178571428571431</c:v>
                </c:pt>
                <c:pt idx="14">
                  <c:v>85.793103448275858</c:v>
                </c:pt>
                <c:pt idx="15">
                  <c:v>85.863095238095227</c:v>
                </c:pt>
                <c:pt idx="16">
                  <c:v>84.818181818181813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03-47AC-9C47-20A1E7F13F10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03-47AC-9C47-20A1E7F13F10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0">
                  <c:v>87.9</c:v>
                </c:pt>
                <c:pt idx="1">
                  <c:v>87.8</c:v>
                </c:pt>
                <c:pt idx="2">
                  <c:v>86.8</c:v>
                </c:pt>
                <c:pt idx="3">
                  <c:v>88.1</c:v>
                </c:pt>
                <c:pt idx="4">
                  <c:v>86.1</c:v>
                </c:pt>
                <c:pt idx="5">
                  <c:v>87.9</c:v>
                </c:pt>
                <c:pt idx="6">
                  <c:v>86.3</c:v>
                </c:pt>
                <c:pt idx="7">
                  <c:v>86.5</c:v>
                </c:pt>
                <c:pt idx="8">
                  <c:v>87.8</c:v>
                </c:pt>
                <c:pt idx="9">
                  <c:v>87.2</c:v>
                </c:pt>
                <c:pt idx="10">
                  <c:v>87.1</c:v>
                </c:pt>
                <c:pt idx="11">
                  <c:v>88.3</c:v>
                </c:pt>
                <c:pt idx="12">
                  <c:v>87.5</c:v>
                </c:pt>
                <c:pt idx="13">
                  <c:v>91.9</c:v>
                </c:pt>
                <c:pt idx="14">
                  <c:v>87.7</c:v>
                </c:pt>
                <c:pt idx="15">
                  <c:v>87.4</c:v>
                </c:pt>
                <c:pt idx="16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03-47AC-9C47-20A1E7F13F10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84.94</c:v>
                </c:pt>
                <c:pt idx="1">
                  <c:v>83.38</c:v>
                </c:pt>
                <c:pt idx="2">
                  <c:v>84.04</c:v>
                </c:pt>
                <c:pt idx="3">
                  <c:v>88.88</c:v>
                </c:pt>
                <c:pt idx="4">
                  <c:v>88.33</c:v>
                </c:pt>
                <c:pt idx="5">
                  <c:v>89.42</c:v>
                </c:pt>
                <c:pt idx="6">
                  <c:v>89.14</c:v>
                </c:pt>
                <c:pt idx="7">
                  <c:v>89.93</c:v>
                </c:pt>
                <c:pt idx="8">
                  <c:v>90.26</c:v>
                </c:pt>
                <c:pt idx="9">
                  <c:v>84.06</c:v>
                </c:pt>
                <c:pt idx="10">
                  <c:v>84.17</c:v>
                </c:pt>
                <c:pt idx="11">
                  <c:v>83.19</c:v>
                </c:pt>
                <c:pt idx="12">
                  <c:v>84.1</c:v>
                </c:pt>
                <c:pt idx="13">
                  <c:v>85.29</c:v>
                </c:pt>
                <c:pt idx="14">
                  <c:v>86.4</c:v>
                </c:pt>
                <c:pt idx="15">
                  <c:v>88.5</c:v>
                </c:pt>
                <c:pt idx="1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03-47AC-9C47-20A1E7F13F10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03-47AC-9C47-20A1E7F13F10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03-47AC-9C47-20A1E7F13F10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87.251734101376769</c:v>
                </c:pt>
                <c:pt idx="1">
                  <c:v>87.334216931216929</c:v>
                </c:pt>
                <c:pt idx="2">
                  <c:v>86.811012665228674</c:v>
                </c:pt>
                <c:pt idx="3">
                  <c:v>87.983679287504486</c:v>
                </c:pt>
                <c:pt idx="4">
                  <c:v>88.164279808717197</c:v>
                </c:pt>
                <c:pt idx="5">
                  <c:v>88.358987189459057</c:v>
                </c:pt>
                <c:pt idx="6">
                  <c:v>88.002676356705237</c:v>
                </c:pt>
                <c:pt idx="7">
                  <c:v>88.62869549414664</c:v>
                </c:pt>
                <c:pt idx="8">
                  <c:v>88.977380991664106</c:v>
                </c:pt>
                <c:pt idx="9">
                  <c:v>88.159103755323258</c:v>
                </c:pt>
                <c:pt idx="10">
                  <c:v>87.205110043536749</c:v>
                </c:pt>
                <c:pt idx="11">
                  <c:v>86.876476029431004</c:v>
                </c:pt>
                <c:pt idx="12">
                  <c:v>87.452366737488589</c:v>
                </c:pt>
                <c:pt idx="13">
                  <c:v>87.81869316147511</c:v>
                </c:pt>
                <c:pt idx="14">
                  <c:v>86.455143411596609</c:v>
                </c:pt>
                <c:pt idx="15">
                  <c:v>88.326804796447661</c:v>
                </c:pt>
                <c:pt idx="16">
                  <c:v>87.637924378337928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03-47AC-9C47-20A1E7F13F10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4.244210526315797</c:v>
                </c:pt>
                <c:pt idx="1">
                  <c:v>6.6385185185185236</c:v>
                </c:pt>
                <c:pt idx="2">
                  <c:v>4.9838095238095121</c:v>
                </c:pt>
                <c:pt idx="3">
                  <c:v>3.597565789473677</c:v>
                </c:pt>
                <c:pt idx="4">
                  <c:v>3.6631578947368411</c:v>
                </c:pt>
                <c:pt idx="5">
                  <c:v>2.8046153846153885</c:v>
                </c:pt>
                <c:pt idx="6">
                  <c:v>4.0019305019305023</c:v>
                </c:pt>
                <c:pt idx="7">
                  <c:v>4.8759018759018744</c:v>
                </c:pt>
                <c:pt idx="8">
                  <c:v>3.4348484848484873</c:v>
                </c:pt>
                <c:pt idx="9">
                  <c:v>7.255789473684203</c:v>
                </c:pt>
                <c:pt idx="10">
                  <c:v>5.5284126984126942</c:v>
                </c:pt>
                <c:pt idx="11">
                  <c:v>5.6099999999999994</c:v>
                </c:pt>
                <c:pt idx="12">
                  <c:v>5.7448275862068954</c:v>
                </c:pt>
                <c:pt idx="13">
                  <c:v>7.105263157894754</c:v>
                </c:pt>
                <c:pt idx="14">
                  <c:v>5.201515151515153</c:v>
                </c:pt>
                <c:pt idx="15">
                  <c:v>4.6880411255411758</c:v>
                </c:pt>
                <c:pt idx="16">
                  <c:v>6.8074561403508653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B03-47AC-9C47-20A1E7F13F10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03-47AC-9C47-20A1E7F13F10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B03-47AC-9C47-20A1E7F1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0">
                  <c:v>82.28947368421052</c:v>
                </c:pt>
                <c:pt idx="1">
                  <c:v>82.28125</c:v>
                </c:pt>
                <c:pt idx="2">
                  <c:v>82.61904761904762</c:v>
                </c:pt>
                <c:pt idx="3">
                  <c:v>82.34210526315789</c:v>
                </c:pt>
                <c:pt idx="4">
                  <c:v>83.131578947368425</c:v>
                </c:pt>
                <c:pt idx="5">
                  <c:v>82.921052631578945</c:v>
                </c:pt>
                <c:pt idx="6">
                  <c:v>83.351351351351354</c:v>
                </c:pt>
                <c:pt idx="7">
                  <c:v>83.39473684210526</c:v>
                </c:pt>
                <c:pt idx="8">
                  <c:v>83.65789473684211</c:v>
                </c:pt>
                <c:pt idx="9">
                  <c:v>83.131578947368425</c:v>
                </c:pt>
                <c:pt idx="10">
                  <c:v>83.15789473684211</c:v>
                </c:pt>
                <c:pt idx="11">
                  <c:v>82.65789473684211</c:v>
                </c:pt>
                <c:pt idx="12">
                  <c:v>82.315789473684205</c:v>
                </c:pt>
                <c:pt idx="13">
                  <c:v>82.28947368421052</c:v>
                </c:pt>
                <c:pt idx="14">
                  <c:v>82.187229437229448</c:v>
                </c:pt>
                <c:pt idx="15">
                  <c:v>82.111969111969103</c:v>
                </c:pt>
                <c:pt idx="16">
                  <c:v>82.164092664092664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7-4061-B977-C716C67BECDE}"/>
            </c:ext>
          </c:extLst>
        </c:ser>
        <c:ser>
          <c:idx val="1"/>
          <c:order val="1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0">
                  <c:v>81.150000000000006</c:v>
                </c:pt>
                <c:pt idx="1">
                  <c:v>80.78947368421052</c:v>
                </c:pt>
                <c:pt idx="2">
                  <c:v>80.857142857142861</c:v>
                </c:pt>
                <c:pt idx="3">
                  <c:v>82.470588235294116</c:v>
                </c:pt>
                <c:pt idx="4">
                  <c:v>82.89473684210526</c:v>
                </c:pt>
                <c:pt idx="5">
                  <c:v>83.777777777777771</c:v>
                </c:pt>
                <c:pt idx="6">
                  <c:v>84.529411764705884</c:v>
                </c:pt>
                <c:pt idx="7">
                  <c:v>83.666666666666671</c:v>
                </c:pt>
                <c:pt idx="8">
                  <c:v>83.777777777777771</c:v>
                </c:pt>
                <c:pt idx="9">
                  <c:v>84.888888888888886</c:v>
                </c:pt>
                <c:pt idx="10">
                  <c:v>85.6</c:v>
                </c:pt>
                <c:pt idx="11">
                  <c:v>85.590909090909093</c:v>
                </c:pt>
                <c:pt idx="12">
                  <c:v>85.227272727272734</c:v>
                </c:pt>
                <c:pt idx="13">
                  <c:v>83.5</c:v>
                </c:pt>
                <c:pt idx="14">
                  <c:v>82.764705882352942</c:v>
                </c:pt>
                <c:pt idx="15">
                  <c:v>83.315789473684205</c:v>
                </c:pt>
                <c:pt idx="16">
                  <c:v>82.714285714285708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7-4061-B977-C716C67BECDE}"/>
            </c:ext>
          </c:extLst>
        </c:ser>
        <c:ser>
          <c:idx val="5"/>
          <c:order val="2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0">
                  <c:v>82.8</c:v>
                </c:pt>
                <c:pt idx="1">
                  <c:v>83.55</c:v>
                </c:pt>
                <c:pt idx="2">
                  <c:v>84.095238095238102</c:v>
                </c:pt>
                <c:pt idx="3">
                  <c:v>83.388888888888886</c:v>
                </c:pt>
                <c:pt idx="4">
                  <c:v>82.4</c:v>
                </c:pt>
                <c:pt idx="5">
                  <c:v>82.578947368421055</c:v>
                </c:pt>
                <c:pt idx="6">
                  <c:v>83.333333333333329</c:v>
                </c:pt>
                <c:pt idx="7">
                  <c:v>83.772727272727266</c:v>
                </c:pt>
                <c:pt idx="8">
                  <c:v>85.05</c:v>
                </c:pt>
                <c:pt idx="9">
                  <c:v>86.15789473684211</c:v>
                </c:pt>
                <c:pt idx="10">
                  <c:v>84.523809523809518</c:v>
                </c:pt>
                <c:pt idx="11">
                  <c:v>83.5</c:v>
                </c:pt>
                <c:pt idx="12">
                  <c:v>83.545454545454547</c:v>
                </c:pt>
                <c:pt idx="13">
                  <c:v>83.8</c:v>
                </c:pt>
                <c:pt idx="14">
                  <c:v>83.25</c:v>
                </c:pt>
                <c:pt idx="15">
                  <c:v>81.849999999999994</c:v>
                </c:pt>
                <c:pt idx="16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7-4061-B977-C716C67BECDE}"/>
            </c:ext>
          </c:extLst>
        </c:ser>
        <c:ser>
          <c:idx val="7"/>
          <c:order val="3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0">
                  <c:v>83.5</c:v>
                </c:pt>
                <c:pt idx="1">
                  <c:v>83.2</c:v>
                </c:pt>
                <c:pt idx="2">
                  <c:v>83.2</c:v>
                </c:pt>
                <c:pt idx="3">
                  <c:v>82.2</c:v>
                </c:pt>
                <c:pt idx="4">
                  <c:v>85</c:v>
                </c:pt>
                <c:pt idx="5">
                  <c:v>82.8</c:v>
                </c:pt>
                <c:pt idx="6">
                  <c:v>81.599999999999994</c:v>
                </c:pt>
                <c:pt idx="7">
                  <c:v>82</c:v>
                </c:pt>
                <c:pt idx="8">
                  <c:v>81.7</c:v>
                </c:pt>
                <c:pt idx="9">
                  <c:v>82.6</c:v>
                </c:pt>
                <c:pt idx="10">
                  <c:v>82.7</c:v>
                </c:pt>
                <c:pt idx="11">
                  <c:v>82.7</c:v>
                </c:pt>
                <c:pt idx="12">
                  <c:v>84.1</c:v>
                </c:pt>
                <c:pt idx="13">
                  <c:v>82.9</c:v>
                </c:pt>
                <c:pt idx="14">
                  <c:v>82.3</c:v>
                </c:pt>
                <c:pt idx="15">
                  <c:v>82.6</c:v>
                </c:pt>
                <c:pt idx="1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7-4061-B977-C716C67BECDE}"/>
            </c:ext>
          </c:extLst>
        </c:ser>
        <c:ser>
          <c:idx val="2"/>
          <c:order val="4"/>
          <c:tx>
            <c:strRef>
              <c:f>LDL!$L$2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C7-4061-B977-C716C67BECDE}"/>
            </c:ext>
          </c:extLst>
        </c:ser>
        <c:ser>
          <c:idx val="4"/>
          <c:order val="5"/>
          <c:tx>
            <c:strRef>
              <c:f>LDL!$M$2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82.434868421052627</c:v>
                </c:pt>
                <c:pt idx="1">
                  <c:v>82.45518092105263</c:v>
                </c:pt>
                <c:pt idx="2">
                  <c:v>82.69285714285715</c:v>
                </c:pt>
                <c:pt idx="3">
                  <c:v>82.600395596835227</c:v>
                </c:pt>
                <c:pt idx="4">
                  <c:v>83.356578947368433</c:v>
                </c:pt>
                <c:pt idx="5">
                  <c:v>83.019444444444446</c:v>
                </c:pt>
                <c:pt idx="6">
                  <c:v>83.203524112347651</c:v>
                </c:pt>
                <c:pt idx="7">
                  <c:v>83.208532695374799</c:v>
                </c:pt>
                <c:pt idx="8">
                  <c:v>83.546418128654963</c:v>
                </c:pt>
                <c:pt idx="9">
                  <c:v>84.19459064327485</c:v>
                </c:pt>
                <c:pt idx="10">
                  <c:v>83.995426065162903</c:v>
                </c:pt>
                <c:pt idx="11">
                  <c:v>83.612200956937798</c:v>
                </c:pt>
                <c:pt idx="12">
                  <c:v>83.797129186602859</c:v>
                </c:pt>
                <c:pt idx="13">
                  <c:v>83.122368421052641</c:v>
                </c:pt>
                <c:pt idx="14">
                  <c:v>82.6254838298956</c:v>
                </c:pt>
                <c:pt idx="15">
                  <c:v>82.469439646413321</c:v>
                </c:pt>
                <c:pt idx="16">
                  <c:v>82.444594594594605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C7-4061-B977-C716C67BECDE}"/>
            </c:ext>
          </c:extLst>
        </c:ser>
        <c:ser>
          <c:idx val="6"/>
          <c:order val="6"/>
          <c:tx>
            <c:strRef>
              <c:f>LDL!$R$2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C7-4061-B977-C716C67BECDE}"/>
            </c:ext>
          </c:extLst>
        </c:ser>
        <c:ser>
          <c:idx val="3"/>
          <c:order val="7"/>
          <c:tx>
            <c:strRef>
              <c:f>LDL!$S$2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C7-4061-B977-C716C67B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5403361482643755"/>
          <c:h val="0.6896205586242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0">
                  <c:v>57.066265060240951</c:v>
                </c:pt>
                <c:pt idx="1">
                  <c:v>56.920000000000009</c:v>
                </c:pt>
                <c:pt idx="2">
                  <c:v>56.497560975609744</c:v>
                </c:pt>
                <c:pt idx="3">
                  <c:v>56.002531645569633</c:v>
                </c:pt>
                <c:pt idx="4">
                  <c:v>57.321176470588249</c:v>
                </c:pt>
                <c:pt idx="5">
                  <c:v>57.12978723404256</c:v>
                </c:pt>
                <c:pt idx="6">
                  <c:v>56.905319148936186</c:v>
                </c:pt>
                <c:pt idx="7">
                  <c:v>57.338271604938292</c:v>
                </c:pt>
                <c:pt idx="8">
                  <c:v>57.183908045977041</c:v>
                </c:pt>
                <c:pt idx="9">
                  <c:v>57.193589743589747</c:v>
                </c:pt>
                <c:pt idx="10">
                  <c:v>58.992405063291123</c:v>
                </c:pt>
                <c:pt idx="11">
                  <c:v>62.296296296296333</c:v>
                </c:pt>
                <c:pt idx="12">
                  <c:v>62.048863636363627</c:v>
                </c:pt>
                <c:pt idx="13">
                  <c:v>61.924561403508783</c:v>
                </c:pt>
                <c:pt idx="14">
                  <c:v>58.181707317073176</c:v>
                </c:pt>
                <c:pt idx="15">
                  <c:v>58.605681818181829</c:v>
                </c:pt>
                <c:pt idx="16">
                  <c:v>58.892207792207778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3E-4780-81E9-47ADB56B26A1}"/>
            </c:ext>
          </c:extLst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54.052999999999997</c:v>
                </c:pt>
                <c:pt idx="1">
                  <c:v>54.168999999999997</c:v>
                </c:pt>
                <c:pt idx="2">
                  <c:v>55.475999999999999</c:v>
                </c:pt>
                <c:pt idx="3">
                  <c:v>55.65</c:v>
                </c:pt>
                <c:pt idx="4">
                  <c:v>56.765000000000001</c:v>
                </c:pt>
                <c:pt idx="5">
                  <c:v>56.052</c:v>
                </c:pt>
                <c:pt idx="6">
                  <c:v>56.206000000000003</c:v>
                </c:pt>
                <c:pt idx="7">
                  <c:v>56.098999999999997</c:v>
                </c:pt>
                <c:pt idx="8">
                  <c:v>56.201000000000001</c:v>
                </c:pt>
                <c:pt idx="9">
                  <c:v>57.926000000000002</c:v>
                </c:pt>
                <c:pt idx="10">
                  <c:v>57.521000000000001</c:v>
                </c:pt>
                <c:pt idx="11">
                  <c:v>59.311999999999998</c:v>
                </c:pt>
                <c:pt idx="12">
                  <c:v>60.671999999999997</c:v>
                </c:pt>
                <c:pt idx="13">
                  <c:v>60.408999999999999</c:v>
                </c:pt>
                <c:pt idx="14">
                  <c:v>59.625999999999998</c:v>
                </c:pt>
                <c:pt idx="15">
                  <c:v>59.29</c:v>
                </c:pt>
                <c:pt idx="16">
                  <c:v>59.262999999999998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E-4780-81E9-47ADB56B26A1}"/>
            </c:ext>
          </c:extLst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59.894444444444453</c:v>
                </c:pt>
                <c:pt idx="1">
                  <c:v>60.38666666666667</c:v>
                </c:pt>
                <c:pt idx="2">
                  <c:v>63.593650793650795</c:v>
                </c:pt>
                <c:pt idx="3">
                  <c:v>62.707738095238092</c:v>
                </c:pt>
                <c:pt idx="4">
                  <c:v>63.494047619047628</c:v>
                </c:pt>
                <c:pt idx="5">
                  <c:v>63.133974358974349</c:v>
                </c:pt>
                <c:pt idx="6">
                  <c:v>61.961111111111101</c:v>
                </c:pt>
                <c:pt idx="7">
                  <c:v>61.361538461538466</c:v>
                </c:pt>
                <c:pt idx="8">
                  <c:v>63.16</c:v>
                </c:pt>
                <c:pt idx="9">
                  <c:v>64.691666666666663</c:v>
                </c:pt>
                <c:pt idx="10">
                  <c:v>64.635984848484853</c:v>
                </c:pt>
                <c:pt idx="11">
                  <c:v>64.229824561403518</c:v>
                </c:pt>
                <c:pt idx="12">
                  <c:v>64.107552083333346</c:v>
                </c:pt>
                <c:pt idx="13">
                  <c:v>63.487037037037027</c:v>
                </c:pt>
                <c:pt idx="14">
                  <c:v>64.954166666666666</c:v>
                </c:pt>
                <c:pt idx="15">
                  <c:v>64.620512820512815</c:v>
                </c:pt>
                <c:pt idx="16">
                  <c:v>65.408585858585852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3E-4780-81E9-47ADB56B26A1}"/>
            </c:ext>
          </c:extLst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0">
                  <c:v>61.5</c:v>
                </c:pt>
                <c:pt idx="1">
                  <c:v>61.767000000000003</c:v>
                </c:pt>
                <c:pt idx="2">
                  <c:v>61.6</c:v>
                </c:pt>
                <c:pt idx="3">
                  <c:v>62.652999999999999</c:v>
                </c:pt>
                <c:pt idx="4">
                  <c:v>61.866999999999997</c:v>
                </c:pt>
                <c:pt idx="5">
                  <c:v>61.831000000000003</c:v>
                </c:pt>
                <c:pt idx="6">
                  <c:v>61.6</c:v>
                </c:pt>
                <c:pt idx="7">
                  <c:v>60.643000000000001</c:v>
                </c:pt>
                <c:pt idx="8">
                  <c:v>60.902000000000001</c:v>
                </c:pt>
                <c:pt idx="9">
                  <c:v>61.948</c:v>
                </c:pt>
                <c:pt idx="10">
                  <c:v>63.3</c:v>
                </c:pt>
                <c:pt idx="11">
                  <c:v>63.161000000000001</c:v>
                </c:pt>
                <c:pt idx="12">
                  <c:v>63.052999999999997</c:v>
                </c:pt>
                <c:pt idx="13">
                  <c:v>63.328000000000003</c:v>
                </c:pt>
                <c:pt idx="14">
                  <c:v>62.886000000000003</c:v>
                </c:pt>
                <c:pt idx="15">
                  <c:v>63.094999999999999</c:v>
                </c:pt>
                <c:pt idx="16">
                  <c:v>63.579000000000001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3E-4780-81E9-47ADB56B26A1}"/>
            </c:ext>
          </c:extLst>
        </c:ser>
        <c:ser>
          <c:idx val="8"/>
          <c:order val="4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60.11</c:v>
                </c:pt>
                <c:pt idx="1">
                  <c:v>58.98</c:v>
                </c:pt>
                <c:pt idx="2">
                  <c:v>59.18</c:v>
                </c:pt>
                <c:pt idx="3">
                  <c:v>60.91</c:v>
                </c:pt>
                <c:pt idx="4">
                  <c:v>61.84</c:v>
                </c:pt>
                <c:pt idx="5">
                  <c:v>62.04</c:v>
                </c:pt>
                <c:pt idx="6">
                  <c:v>61.83</c:v>
                </c:pt>
                <c:pt idx="7">
                  <c:v>60.28</c:v>
                </c:pt>
                <c:pt idx="8">
                  <c:v>59.81</c:v>
                </c:pt>
                <c:pt idx="9">
                  <c:v>59.21</c:v>
                </c:pt>
                <c:pt idx="10">
                  <c:v>60.74</c:v>
                </c:pt>
                <c:pt idx="11">
                  <c:v>62.64</c:v>
                </c:pt>
                <c:pt idx="12">
                  <c:v>62.74</c:v>
                </c:pt>
                <c:pt idx="13">
                  <c:v>63.14</c:v>
                </c:pt>
                <c:pt idx="14">
                  <c:v>63.65</c:v>
                </c:pt>
                <c:pt idx="15">
                  <c:v>63.92</c:v>
                </c:pt>
                <c:pt idx="16">
                  <c:v>63.41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3E-4780-81E9-47ADB56B26A1}"/>
            </c:ext>
          </c:extLst>
        </c:ser>
        <c:ser>
          <c:idx val="0"/>
          <c:order val="5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61.416666666666664</c:v>
                </c:pt>
                <c:pt idx="2">
                  <c:v>62</c:v>
                </c:pt>
                <c:pt idx="3">
                  <c:v>61.466666666666669</c:v>
                </c:pt>
                <c:pt idx="4">
                  <c:v>61.466666666666669</c:v>
                </c:pt>
                <c:pt idx="5">
                  <c:v>62.428571428571431</c:v>
                </c:pt>
                <c:pt idx="6">
                  <c:v>61.230769230769234</c:v>
                </c:pt>
                <c:pt idx="7">
                  <c:v>60.53846153846154</c:v>
                </c:pt>
                <c:pt idx="8">
                  <c:v>60.153846153846153</c:v>
                </c:pt>
                <c:pt idx="9">
                  <c:v>59.2</c:v>
                </c:pt>
                <c:pt idx="10">
                  <c:v>60.25</c:v>
                </c:pt>
                <c:pt idx="11">
                  <c:v>62.071428571428569</c:v>
                </c:pt>
                <c:pt idx="12">
                  <c:v>61.733333333333334</c:v>
                </c:pt>
                <c:pt idx="13">
                  <c:v>61.466666666666669</c:v>
                </c:pt>
                <c:pt idx="14">
                  <c:v>61.866666666666667</c:v>
                </c:pt>
                <c:pt idx="15">
                  <c:v>61.333333333333336</c:v>
                </c:pt>
                <c:pt idx="16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3E-4780-81E9-47ADB56B26A1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LDL!$O$4:$O$20</c:f>
              <c:numCache>
                <c:formatCode>0</c:formatCode>
                <c:ptCount val="17"/>
                <c:pt idx="0">
                  <c:v>61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3E-4780-81E9-47ADB56B26A1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58.52474190093708</c:v>
                </c:pt>
                <c:pt idx="1">
                  <c:v>58.939888888888895</c:v>
                </c:pt>
                <c:pt idx="2">
                  <c:v>59.724535294876752</c:v>
                </c:pt>
                <c:pt idx="3">
                  <c:v>59.898322734579061</c:v>
                </c:pt>
                <c:pt idx="4">
                  <c:v>60.45898179271709</c:v>
                </c:pt>
                <c:pt idx="5">
                  <c:v>60.43588883693139</c:v>
                </c:pt>
                <c:pt idx="6">
                  <c:v>59.955533248469415</c:v>
                </c:pt>
                <c:pt idx="7">
                  <c:v>59.37671193415639</c:v>
                </c:pt>
                <c:pt idx="8">
                  <c:v>59.56845903330386</c:v>
                </c:pt>
                <c:pt idx="9">
                  <c:v>60.028209401709404</c:v>
                </c:pt>
                <c:pt idx="10">
                  <c:v>60.906564985296001</c:v>
                </c:pt>
                <c:pt idx="11">
                  <c:v>62.285091571521399</c:v>
                </c:pt>
                <c:pt idx="12">
                  <c:v>62.392458175505055</c:v>
                </c:pt>
                <c:pt idx="13">
                  <c:v>62.292544184535416</c:v>
                </c:pt>
                <c:pt idx="14">
                  <c:v>61.860756775067756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3E-4780-81E9-47ADB56B26A1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3E-4780-81E9-47ADB56B26A1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3E-4780-81E9-47ADB56B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63552"/>
        <c:scaling>
          <c:orientation val="minMax"/>
          <c:max val="71"/>
          <c:min val="5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9520853637474225"/>
          <c:h val="0.662005801596944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'2021.8月を100％とした時の活性変化率'!$B$1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99.977736715497997</c:v>
                </c:pt>
                <c:pt idx="2">
                  <c:v>100.00734558653998</c:v>
                </c:pt>
                <c:pt idx="3">
                  <c:v>99.996750250261684</c:v>
                </c:pt>
                <c:pt idx="4">
                  <c:v>100.03603717310949</c:v>
                </c:pt>
                <c:pt idx="5">
                  <c:v>100.02038745187151</c:v>
                </c:pt>
                <c:pt idx="6">
                  <c:v>99.939112596906739</c:v>
                </c:pt>
                <c:pt idx="7">
                  <c:v>99.854438325701807</c:v>
                </c:pt>
                <c:pt idx="8">
                  <c:v>99.947021859708101</c:v>
                </c:pt>
                <c:pt idx="9">
                  <c:v>100.00828284304282</c:v>
                </c:pt>
                <c:pt idx="10">
                  <c:v>100.01964411724788</c:v>
                </c:pt>
                <c:pt idx="11">
                  <c:v>100.03920702517077</c:v>
                </c:pt>
                <c:pt idx="12">
                  <c:v>100.0397804626428</c:v>
                </c:pt>
                <c:pt idx="13">
                  <c:v>100.04753072915993</c:v>
                </c:pt>
                <c:pt idx="14">
                  <c:v>100.0705917905899</c:v>
                </c:pt>
                <c:pt idx="15">
                  <c:v>100.08013529615</c:v>
                </c:pt>
                <c:pt idx="16">
                  <c:v>100.12898641711141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A4C-8C37-FF3C0F8FBFA3}"/>
            </c:ext>
          </c:extLst>
        </c:ser>
        <c:ser>
          <c:idx val="19"/>
          <c:order val="1"/>
          <c:tx>
            <c:strRef>
              <c:f>'2021.8月を100％とした時の活性変化率'!$C$1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99.991311188236097</c:v>
                </c:pt>
                <c:pt idx="2">
                  <c:v>100.1176093996625</c:v>
                </c:pt>
                <c:pt idx="3">
                  <c:v>100.09418777781676</c:v>
                </c:pt>
                <c:pt idx="4">
                  <c:v>100.20436746579099</c:v>
                </c:pt>
                <c:pt idx="5">
                  <c:v>100.10769075969561</c:v>
                </c:pt>
                <c:pt idx="6">
                  <c:v>100.02595075604317</c:v>
                </c:pt>
                <c:pt idx="7">
                  <c:v>99.969229386223546</c:v>
                </c:pt>
                <c:pt idx="8">
                  <c:v>100.04586029273351</c:v>
                </c:pt>
                <c:pt idx="9">
                  <c:v>100.13452487849239</c:v>
                </c:pt>
                <c:pt idx="10">
                  <c:v>100.01916421343304</c:v>
                </c:pt>
                <c:pt idx="11">
                  <c:v>100.05788875940351</c:v>
                </c:pt>
                <c:pt idx="12">
                  <c:v>100.10027997612754</c:v>
                </c:pt>
                <c:pt idx="13">
                  <c:v>100.06043989631085</c:v>
                </c:pt>
                <c:pt idx="14">
                  <c:v>100.08253784149849</c:v>
                </c:pt>
                <c:pt idx="15">
                  <c:v>100.17366764381575</c:v>
                </c:pt>
                <c:pt idx="16">
                  <c:v>100.37225386278126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A4C-8C37-FF3C0F8FBFA3}"/>
            </c:ext>
          </c:extLst>
        </c:ser>
        <c:ser>
          <c:idx val="20"/>
          <c:order val="2"/>
          <c:tx>
            <c:strRef>
              <c:f>'2021.8月を100％とした時の活性変化率'!$D$1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100.2834336813232</c:v>
                </c:pt>
                <c:pt idx="2">
                  <c:v>100.14290659628315</c:v>
                </c:pt>
                <c:pt idx="3">
                  <c:v>100.21238989107502</c:v>
                </c:pt>
                <c:pt idx="4">
                  <c:v>100.14412876718927</c:v>
                </c:pt>
                <c:pt idx="5">
                  <c:v>100.14231878958523</c:v>
                </c:pt>
                <c:pt idx="6">
                  <c:v>100.18919643865449</c:v>
                </c:pt>
                <c:pt idx="7">
                  <c:v>99.955377957235285</c:v>
                </c:pt>
                <c:pt idx="8">
                  <c:v>100.2674836811296</c:v>
                </c:pt>
                <c:pt idx="9">
                  <c:v>100.46793574041226</c:v>
                </c:pt>
                <c:pt idx="10">
                  <c:v>100.54017204234455</c:v>
                </c:pt>
                <c:pt idx="11">
                  <c:v>100.63978256043846</c:v>
                </c:pt>
                <c:pt idx="12">
                  <c:v>100.47462824232663</c:v>
                </c:pt>
                <c:pt idx="13">
                  <c:v>100.33592635289506</c:v>
                </c:pt>
                <c:pt idx="14">
                  <c:v>100.09898955544394</c:v>
                </c:pt>
                <c:pt idx="15">
                  <c:v>100.9025691971265</c:v>
                </c:pt>
                <c:pt idx="16">
                  <c:v>100.5313004265562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A4C-8C37-FF3C0F8FBFA3}"/>
            </c:ext>
          </c:extLst>
        </c:ser>
        <c:ser>
          <c:idx val="21"/>
          <c:order val="3"/>
          <c:tx>
            <c:strRef>
              <c:f>'2021.8月を100％とした時の活性変化率'!$E$1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100.31008669371728</c:v>
                </c:pt>
                <c:pt idx="2">
                  <c:v>100.20059213134303</c:v>
                </c:pt>
                <c:pt idx="3">
                  <c:v>100.28259687273093</c:v>
                </c:pt>
                <c:pt idx="4">
                  <c:v>100.40168754970938</c:v>
                </c:pt>
                <c:pt idx="5">
                  <c:v>100.44199091347448</c:v>
                </c:pt>
                <c:pt idx="6">
                  <c:v>100.20805898673848</c:v>
                </c:pt>
                <c:pt idx="7">
                  <c:v>100.51134071359078</c:v>
                </c:pt>
                <c:pt idx="8">
                  <c:v>100.28497689311151</c:v>
                </c:pt>
                <c:pt idx="9">
                  <c:v>100.42488691807424</c:v>
                </c:pt>
                <c:pt idx="10">
                  <c:v>100.54512012429547</c:v>
                </c:pt>
                <c:pt idx="11">
                  <c:v>100.33933818002964</c:v>
                </c:pt>
                <c:pt idx="12">
                  <c:v>100.6116948103535</c:v>
                </c:pt>
                <c:pt idx="13">
                  <c:v>100.54384822099915</c:v>
                </c:pt>
                <c:pt idx="14">
                  <c:v>100.32652718977413</c:v>
                </c:pt>
                <c:pt idx="15">
                  <c:v>100.00751352038935</c:v>
                </c:pt>
                <c:pt idx="16">
                  <c:v>100.36669161884303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A4C-8C37-FF3C0F8FBFA3}"/>
            </c:ext>
          </c:extLst>
        </c:ser>
        <c:ser>
          <c:idx val="17"/>
          <c:order val="4"/>
          <c:tx>
            <c:strRef>
              <c:f>'2021.8月を100％とした時の活性変化率'!$F$1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99.922634469785834</c:v>
                </c:pt>
                <c:pt idx="2">
                  <c:v>100.04123296095963</c:v>
                </c:pt>
                <c:pt idx="3">
                  <c:v>100.02230001594785</c:v>
                </c:pt>
                <c:pt idx="4">
                  <c:v>100.1990239634514</c:v>
                </c:pt>
                <c:pt idx="5">
                  <c:v>100.37275922119268</c:v>
                </c:pt>
                <c:pt idx="6">
                  <c:v>100.17131719345454</c:v>
                </c:pt>
                <c:pt idx="7">
                  <c:v>99.900754684559658</c:v>
                </c:pt>
                <c:pt idx="8">
                  <c:v>100.08148352898377</c:v>
                </c:pt>
                <c:pt idx="9">
                  <c:v>99.989176856568918</c:v>
                </c:pt>
                <c:pt idx="10">
                  <c:v>100.05329095890671</c:v>
                </c:pt>
                <c:pt idx="11">
                  <c:v>100.17677841225685</c:v>
                </c:pt>
                <c:pt idx="12">
                  <c:v>100.29235155599743</c:v>
                </c:pt>
                <c:pt idx="13">
                  <c:v>100.08667361581038</c:v>
                </c:pt>
                <c:pt idx="14">
                  <c:v>99.89444658557521</c:v>
                </c:pt>
                <c:pt idx="15">
                  <c:v>99.97311188863857</c:v>
                </c:pt>
                <c:pt idx="16">
                  <c:v>100.24428300051491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A4C-8C37-FF3C0F8FBFA3}"/>
            </c:ext>
          </c:extLst>
        </c:ser>
        <c:ser>
          <c:idx val="8"/>
          <c:order val="5"/>
          <c:tx>
            <c:strRef>
              <c:f>'2021.8月を100％とした時の活性変化率'!$G$1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99.689234251050536</c:v>
                </c:pt>
                <c:pt idx="2">
                  <c:v>99.672391595098901</c:v>
                </c:pt>
                <c:pt idx="3">
                  <c:v>99.429827465960244</c:v>
                </c:pt>
                <c:pt idx="4">
                  <c:v>99.81481552438251</c:v>
                </c:pt>
                <c:pt idx="5">
                  <c:v>99.939087739534287</c:v>
                </c:pt>
                <c:pt idx="6">
                  <c:v>99.695957267794384</c:v>
                </c:pt>
                <c:pt idx="7">
                  <c:v>99.641643942176898</c:v>
                </c:pt>
                <c:pt idx="8">
                  <c:v>99.604821845788152</c:v>
                </c:pt>
                <c:pt idx="9">
                  <c:v>99.482138268391481</c:v>
                </c:pt>
                <c:pt idx="10">
                  <c:v>99.656081564432526</c:v>
                </c:pt>
                <c:pt idx="11">
                  <c:v>99.618862412053659</c:v>
                </c:pt>
                <c:pt idx="12">
                  <c:v>99.701071901022388</c:v>
                </c:pt>
                <c:pt idx="13">
                  <c:v>99.872417221148666</c:v>
                </c:pt>
                <c:pt idx="14">
                  <c:v>99.971462818980598</c:v>
                </c:pt>
                <c:pt idx="15">
                  <c:v>99.562888387903016</c:v>
                </c:pt>
                <c:pt idx="16">
                  <c:v>99.720309916452081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A4C-8C37-FF3C0F8FBFA3}"/>
            </c:ext>
          </c:extLst>
        </c:ser>
        <c:ser>
          <c:idx val="9"/>
          <c:order val="6"/>
          <c:tx>
            <c:strRef>
              <c:f>'2021.8月を100％とした時の活性変化率'!$H$1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99.729482602815096</c:v>
                </c:pt>
                <c:pt idx="2">
                  <c:v>100.0131956527982</c:v>
                </c:pt>
                <c:pt idx="3">
                  <c:v>100.10522809972014</c:v>
                </c:pt>
                <c:pt idx="4">
                  <c:v>100.36586801653313</c:v>
                </c:pt>
                <c:pt idx="5">
                  <c:v>100.18217543838752</c:v>
                </c:pt>
                <c:pt idx="6">
                  <c:v>99.974229230928501</c:v>
                </c:pt>
                <c:pt idx="7">
                  <c:v>99.460108217108527</c:v>
                </c:pt>
                <c:pt idx="8">
                  <c:v>99.417034658503695</c:v>
                </c:pt>
                <c:pt idx="9">
                  <c:v>99.391202835102945</c:v>
                </c:pt>
                <c:pt idx="10">
                  <c:v>99.946936023636383</c:v>
                </c:pt>
                <c:pt idx="11">
                  <c:v>100.3040641951728</c:v>
                </c:pt>
                <c:pt idx="12">
                  <c:v>100.4708234825566</c:v>
                </c:pt>
                <c:pt idx="13">
                  <c:v>100.17216438121299</c:v>
                </c:pt>
                <c:pt idx="14">
                  <c:v>100.10129583576854</c:v>
                </c:pt>
                <c:pt idx="15">
                  <c:v>99.611682355151459</c:v>
                </c:pt>
                <c:pt idx="16">
                  <c:v>99.975874732793883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A4C-8C37-FF3C0F8FBFA3}"/>
            </c:ext>
          </c:extLst>
        </c:ser>
        <c:ser>
          <c:idx val="10"/>
          <c:order val="7"/>
          <c:tx>
            <c:strRef>
              <c:f>'2021.8月を100％とした時の活性変化率'!$I$1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100.01477385275275</c:v>
                </c:pt>
                <c:pt idx="2">
                  <c:v>101.45273386700029</c:v>
                </c:pt>
                <c:pt idx="3">
                  <c:v>101.95249204426288</c:v>
                </c:pt>
                <c:pt idx="4">
                  <c:v>101.80604283240409</c:v>
                </c:pt>
                <c:pt idx="5">
                  <c:v>102.06331849877732</c:v>
                </c:pt>
                <c:pt idx="6">
                  <c:v>101.37240009140267</c:v>
                </c:pt>
                <c:pt idx="7">
                  <c:v>101.82333838174482</c:v>
                </c:pt>
                <c:pt idx="8">
                  <c:v>102.0475698263696</c:v>
                </c:pt>
                <c:pt idx="9">
                  <c:v>102.0160267070993</c:v>
                </c:pt>
                <c:pt idx="10">
                  <c:v>101.47800838648111</c:v>
                </c:pt>
                <c:pt idx="11">
                  <c:v>101.60201078166318</c:v>
                </c:pt>
                <c:pt idx="12">
                  <c:v>102.10430291620538</c:v>
                </c:pt>
                <c:pt idx="13">
                  <c:v>101.53096460337805</c:v>
                </c:pt>
                <c:pt idx="14">
                  <c:v>102.00228275891567</c:v>
                </c:pt>
                <c:pt idx="15">
                  <c:v>102.23860050740458</c:v>
                </c:pt>
                <c:pt idx="16">
                  <c:v>102.08367095343289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A4C-8C37-FF3C0F8FBFA3}"/>
            </c:ext>
          </c:extLst>
        </c:ser>
        <c:ser>
          <c:idx val="12"/>
          <c:order val="8"/>
          <c:tx>
            <c:strRef>
              <c:f>'2021.8月を100％とした時の活性変化率'!$J$1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99.856362696482321</c:v>
                </c:pt>
                <c:pt idx="2">
                  <c:v>99.936060566529491</c:v>
                </c:pt>
                <c:pt idx="3">
                  <c:v>99.990386817287643</c:v>
                </c:pt>
                <c:pt idx="4">
                  <c:v>100.10744814957637</c:v>
                </c:pt>
                <c:pt idx="5">
                  <c:v>100.43065697442404</c:v>
                </c:pt>
                <c:pt idx="6">
                  <c:v>100.02222086216399</c:v>
                </c:pt>
                <c:pt idx="7">
                  <c:v>100.17255221210712</c:v>
                </c:pt>
                <c:pt idx="8">
                  <c:v>100.54739400272403</c:v>
                </c:pt>
                <c:pt idx="9">
                  <c:v>100.70587590250106</c:v>
                </c:pt>
                <c:pt idx="10">
                  <c:v>100.74103586190621</c:v>
                </c:pt>
                <c:pt idx="11">
                  <c:v>100.76553931138876</c:v>
                </c:pt>
                <c:pt idx="12">
                  <c:v>100.53848899750521</c:v>
                </c:pt>
                <c:pt idx="13">
                  <c:v>100.53393596873642</c:v>
                </c:pt>
                <c:pt idx="14">
                  <c:v>100.85212758860204</c:v>
                </c:pt>
                <c:pt idx="15">
                  <c:v>100.85567113752225</c:v>
                </c:pt>
                <c:pt idx="16">
                  <c:v>100.95077746994517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A4C-8C37-FF3C0F8FBFA3}"/>
            </c:ext>
          </c:extLst>
        </c:ser>
        <c:ser>
          <c:idx val="13"/>
          <c:order val="9"/>
          <c:tx>
            <c:strRef>
              <c:f>'2021.8月を100％とした時の活性変化率'!$K$1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100.38829796992354</c:v>
                </c:pt>
                <c:pt idx="2">
                  <c:v>100.39920612735817</c:v>
                </c:pt>
                <c:pt idx="3">
                  <c:v>100.46688617743335</c:v>
                </c:pt>
                <c:pt idx="4">
                  <c:v>100.39424417074017</c:v>
                </c:pt>
                <c:pt idx="5">
                  <c:v>100.20268581858937</c:v>
                </c:pt>
                <c:pt idx="6">
                  <c:v>100.25951480619678</c:v>
                </c:pt>
                <c:pt idx="7">
                  <c:v>100.62679106943531</c:v>
                </c:pt>
                <c:pt idx="8">
                  <c:v>100.37296767369443</c:v>
                </c:pt>
                <c:pt idx="9">
                  <c:v>100.10154404977199</c:v>
                </c:pt>
                <c:pt idx="10">
                  <c:v>100.27048696503753</c:v>
                </c:pt>
                <c:pt idx="11">
                  <c:v>100.46940943264153</c:v>
                </c:pt>
                <c:pt idx="12">
                  <c:v>100.48308268679583</c:v>
                </c:pt>
                <c:pt idx="13">
                  <c:v>100.40426248568596</c:v>
                </c:pt>
                <c:pt idx="14">
                  <c:v>100.16756515766015</c:v>
                </c:pt>
                <c:pt idx="15">
                  <c:v>99.989469027014337</c:v>
                </c:pt>
                <c:pt idx="16">
                  <c:v>100.2387700823959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A4C-8C37-FF3C0F8FBFA3}"/>
            </c:ext>
          </c:extLst>
        </c:ser>
        <c:ser>
          <c:idx val="11"/>
          <c:order val="10"/>
          <c:tx>
            <c:strRef>
              <c:f>'2021.8月を100％とした時の活性変化率'!$L$1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98.184328420021643</c:v>
                </c:pt>
                <c:pt idx="2">
                  <c:v>97.717224700558646</c:v>
                </c:pt>
                <c:pt idx="3">
                  <c:v>97.358158566165017</c:v>
                </c:pt>
                <c:pt idx="4">
                  <c:v>97.895370183591112</c:v>
                </c:pt>
                <c:pt idx="5">
                  <c:v>98.439854956715635</c:v>
                </c:pt>
                <c:pt idx="6">
                  <c:v>97.762337187753118</c:v>
                </c:pt>
                <c:pt idx="7">
                  <c:v>97.758225937118894</c:v>
                </c:pt>
                <c:pt idx="8">
                  <c:v>96.550311803600934</c:v>
                </c:pt>
                <c:pt idx="9">
                  <c:v>96.79421886295404</c:v>
                </c:pt>
                <c:pt idx="10">
                  <c:v>97.006482786812342</c:v>
                </c:pt>
                <c:pt idx="11">
                  <c:v>97.744944388954508</c:v>
                </c:pt>
                <c:pt idx="12">
                  <c:v>96.770072660464905</c:v>
                </c:pt>
                <c:pt idx="13">
                  <c:v>96.607680219034123</c:v>
                </c:pt>
                <c:pt idx="14">
                  <c:v>97.173922845226784</c:v>
                </c:pt>
                <c:pt idx="15">
                  <c:v>97.056612686521376</c:v>
                </c:pt>
                <c:pt idx="16">
                  <c:v>97.972459501938729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82D-4A4C-8C37-FF3C0F8FBFA3}"/>
            </c:ext>
          </c:extLst>
        </c:ser>
        <c:ser>
          <c:idx val="24"/>
          <c:order val="11"/>
          <c:tx>
            <c:strRef>
              <c:f>'2021.8月を100％とした時の活性変化率'!$M$1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99.794124622965327</c:v>
                </c:pt>
                <c:pt idx="2">
                  <c:v>102.10328315938135</c:v>
                </c:pt>
                <c:pt idx="3">
                  <c:v>101.57974107021805</c:v>
                </c:pt>
                <c:pt idx="4">
                  <c:v>102.06900865017046</c:v>
                </c:pt>
                <c:pt idx="5">
                  <c:v>102.2201994771885</c:v>
                </c:pt>
                <c:pt idx="6">
                  <c:v>102.00690058317872</c:v>
                </c:pt>
                <c:pt idx="7">
                  <c:v>101.67562377184176</c:v>
                </c:pt>
                <c:pt idx="8">
                  <c:v>101.48677703010047</c:v>
                </c:pt>
                <c:pt idx="9">
                  <c:v>101.74953392324004</c:v>
                </c:pt>
                <c:pt idx="10">
                  <c:v>102.49704576039602</c:v>
                </c:pt>
                <c:pt idx="11">
                  <c:v>102.24613878567017</c:v>
                </c:pt>
                <c:pt idx="12">
                  <c:v>102.98811241363354</c:v>
                </c:pt>
                <c:pt idx="13">
                  <c:v>102.25587507447625</c:v>
                </c:pt>
                <c:pt idx="14">
                  <c:v>101.08392784373916</c:v>
                </c:pt>
                <c:pt idx="15">
                  <c:v>101.48913455628816</c:v>
                </c:pt>
                <c:pt idx="16">
                  <c:v>102.94986165471893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2D-4A4C-8C37-FF3C0F8FBFA3}"/>
            </c:ext>
          </c:extLst>
        </c:ser>
        <c:ser>
          <c:idx val="16"/>
          <c:order val="12"/>
          <c:tx>
            <c:strRef>
              <c:f>'2021.8月を100％とした時の活性変化率'!$N$1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99.990442904007509</c:v>
                </c:pt>
                <c:pt idx="2">
                  <c:v>100.15442194444594</c:v>
                </c:pt>
                <c:pt idx="3">
                  <c:v>100.11616094035406</c:v>
                </c:pt>
                <c:pt idx="4">
                  <c:v>100.34140651710275</c:v>
                </c:pt>
                <c:pt idx="5">
                  <c:v>100.67287036182771</c:v>
                </c:pt>
                <c:pt idx="6">
                  <c:v>100.60089975313799</c:v>
                </c:pt>
                <c:pt idx="7">
                  <c:v>100.34742656226119</c:v>
                </c:pt>
                <c:pt idx="8">
                  <c:v>100.34591333755496</c:v>
                </c:pt>
                <c:pt idx="9">
                  <c:v>100.19003531461912</c:v>
                </c:pt>
                <c:pt idx="10">
                  <c:v>100.16587396796139</c:v>
                </c:pt>
                <c:pt idx="11">
                  <c:v>100.26750150904562</c:v>
                </c:pt>
                <c:pt idx="12">
                  <c:v>100.56890437160853</c:v>
                </c:pt>
                <c:pt idx="13">
                  <c:v>100.51402174632085</c:v>
                </c:pt>
                <c:pt idx="14">
                  <c:v>100.15762146454898</c:v>
                </c:pt>
                <c:pt idx="15">
                  <c:v>100.0645648870494</c:v>
                </c:pt>
                <c:pt idx="16">
                  <c:v>100.29217162784465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82D-4A4C-8C37-FF3C0F8FBFA3}"/>
            </c:ext>
          </c:extLst>
        </c:ser>
        <c:ser>
          <c:idx val="14"/>
          <c:order val="13"/>
          <c:tx>
            <c:strRef>
              <c:f>'2021.8月を100％とした時の活性変化率'!$O$1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100.01864169256737</c:v>
                </c:pt>
                <c:pt idx="2">
                  <c:v>100.01550895497608</c:v>
                </c:pt>
                <c:pt idx="3">
                  <c:v>100.01869976718724</c:v>
                </c:pt>
                <c:pt idx="4">
                  <c:v>100.89010266817762</c:v>
                </c:pt>
                <c:pt idx="5">
                  <c:v>100.402835884788</c:v>
                </c:pt>
                <c:pt idx="6">
                  <c:v>100.30059038767141</c:v>
                </c:pt>
                <c:pt idx="7">
                  <c:v>100.50918188048823</c:v>
                </c:pt>
                <c:pt idx="8">
                  <c:v>100.13973991310215</c:v>
                </c:pt>
                <c:pt idx="9">
                  <c:v>100.03772080517406</c:v>
                </c:pt>
                <c:pt idx="10">
                  <c:v>100.32130139298077</c:v>
                </c:pt>
                <c:pt idx="11">
                  <c:v>99.907432211283336</c:v>
                </c:pt>
                <c:pt idx="12">
                  <c:v>100.40181576852132</c:v>
                </c:pt>
                <c:pt idx="13">
                  <c:v>100.72198548469275</c:v>
                </c:pt>
                <c:pt idx="14">
                  <c:v>100.73509355911818</c:v>
                </c:pt>
                <c:pt idx="15">
                  <c:v>100.56853649416249</c:v>
                </c:pt>
                <c:pt idx="16">
                  <c:v>100.4004961533977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82D-4A4C-8C37-FF3C0F8FBFA3}"/>
            </c:ext>
          </c:extLst>
        </c:ser>
        <c:ser>
          <c:idx val="15"/>
          <c:order val="14"/>
          <c:tx>
            <c:strRef>
              <c:f>'2021.8月を100％とした時の活性変化率'!$P$1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99.9928716487684</c:v>
                </c:pt>
                <c:pt idx="2">
                  <c:v>100.12536831097434</c:v>
                </c:pt>
                <c:pt idx="3">
                  <c:v>100.02861749604546</c:v>
                </c:pt>
                <c:pt idx="4">
                  <c:v>100.12901970211475</c:v>
                </c:pt>
                <c:pt idx="5">
                  <c:v>100.49570745836314</c:v>
                </c:pt>
                <c:pt idx="6">
                  <c:v>100.5138629808836</c:v>
                </c:pt>
                <c:pt idx="7">
                  <c:v>100.27123174203444</c:v>
                </c:pt>
                <c:pt idx="8">
                  <c:v>100.56420894027305</c:v>
                </c:pt>
                <c:pt idx="9">
                  <c:v>100.38221770420223</c:v>
                </c:pt>
                <c:pt idx="10">
                  <c:v>100.20220315115627</c:v>
                </c:pt>
                <c:pt idx="11">
                  <c:v>99.933126309900729</c:v>
                </c:pt>
                <c:pt idx="12">
                  <c:v>100.31265187861811</c:v>
                </c:pt>
                <c:pt idx="13">
                  <c:v>100.22708632811725</c:v>
                </c:pt>
                <c:pt idx="14">
                  <c:v>100.10114885794972</c:v>
                </c:pt>
                <c:pt idx="15">
                  <c:v>100.08065468821441</c:v>
                </c:pt>
                <c:pt idx="16">
                  <c:v>100.06994604552024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82D-4A4C-8C37-FF3C0F8FBFA3}"/>
            </c:ext>
          </c:extLst>
        </c:ser>
        <c:ser>
          <c:idx val="0"/>
          <c:order val="15"/>
          <c:tx>
            <c:strRef>
              <c:f>'2021.8月を100％とした時の活性変化率'!$Q$1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100.14587937942746</c:v>
                </c:pt>
                <c:pt idx="2">
                  <c:v>100.02153286385462</c:v>
                </c:pt>
                <c:pt idx="3">
                  <c:v>99.970547473786596</c:v>
                </c:pt>
                <c:pt idx="4">
                  <c:v>100.08045855634687</c:v>
                </c:pt>
                <c:pt idx="5">
                  <c:v>99.977655081150829</c:v>
                </c:pt>
                <c:pt idx="6">
                  <c:v>99.929227983849771</c:v>
                </c:pt>
                <c:pt idx="7">
                  <c:v>100.03047778662189</c:v>
                </c:pt>
                <c:pt idx="8">
                  <c:v>99.997792529105055</c:v>
                </c:pt>
                <c:pt idx="9">
                  <c:v>99.959315049858589</c:v>
                </c:pt>
                <c:pt idx="10">
                  <c:v>99.806523108593481</c:v>
                </c:pt>
                <c:pt idx="11">
                  <c:v>99.563827357871133</c:v>
                </c:pt>
                <c:pt idx="12">
                  <c:v>99.793065875179934</c:v>
                </c:pt>
                <c:pt idx="13">
                  <c:v>99.845241203555517</c:v>
                </c:pt>
                <c:pt idx="14">
                  <c:v>99.591661938783346</c:v>
                </c:pt>
                <c:pt idx="15">
                  <c:v>99.621805472590481</c:v>
                </c:pt>
                <c:pt idx="16">
                  <c:v>99.746130012062636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82D-4A4C-8C37-FF3C0F8FBFA3}"/>
            </c:ext>
          </c:extLst>
        </c:ser>
        <c:ser>
          <c:idx val="1"/>
          <c:order val="16"/>
          <c:tx>
            <c:strRef>
              <c:f>'2021.8月を100％とした時の活性変化率'!$R$1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100.2350062985532</c:v>
                </c:pt>
                <c:pt idx="2">
                  <c:v>99.933507669168705</c:v>
                </c:pt>
                <c:pt idx="3">
                  <c:v>100.11949811077857</c:v>
                </c:pt>
                <c:pt idx="4">
                  <c:v>100.22948659791186</c:v>
                </c:pt>
                <c:pt idx="5">
                  <c:v>99.814720295065996</c:v>
                </c:pt>
                <c:pt idx="6">
                  <c:v>100.21563046829864</c:v>
                </c:pt>
                <c:pt idx="7">
                  <c:v>100.19750754299477</c:v>
                </c:pt>
                <c:pt idx="8">
                  <c:v>100.40896500434835</c:v>
                </c:pt>
                <c:pt idx="9">
                  <c:v>100.47536681830604</c:v>
                </c:pt>
                <c:pt idx="10">
                  <c:v>99.724967473579113</c:v>
                </c:pt>
                <c:pt idx="11">
                  <c:v>99.71151969775768</c:v>
                </c:pt>
                <c:pt idx="12">
                  <c:v>99.574571277042338</c:v>
                </c:pt>
                <c:pt idx="13">
                  <c:v>99.607524447211688</c:v>
                </c:pt>
                <c:pt idx="14">
                  <c:v>99.308689365630784</c:v>
                </c:pt>
                <c:pt idx="15">
                  <c:v>99.163016020377398</c:v>
                </c:pt>
                <c:pt idx="16">
                  <c:v>99.457100514887316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82D-4A4C-8C37-FF3C0F8FBFA3}"/>
            </c:ext>
          </c:extLst>
        </c:ser>
        <c:ser>
          <c:idx val="2"/>
          <c:order val="17"/>
          <c:tx>
            <c:strRef>
              <c:f>'2021.8月を100％とした時の活性変化率'!$S$1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99.787893476042612</c:v>
                </c:pt>
                <c:pt idx="2">
                  <c:v>99.204790593588939</c:v>
                </c:pt>
                <c:pt idx="3">
                  <c:v>99.058792358880282</c:v>
                </c:pt>
                <c:pt idx="4">
                  <c:v>99.390071362496087</c:v>
                </c:pt>
                <c:pt idx="5">
                  <c:v>99.50964360360544</c:v>
                </c:pt>
                <c:pt idx="6">
                  <c:v>99.464283281349211</c:v>
                </c:pt>
                <c:pt idx="7">
                  <c:v>99.269656371003805</c:v>
                </c:pt>
                <c:pt idx="8">
                  <c:v>98.95783923098972</c:v>
                </c:pt>
                <c:pt idx="9">
                  <c:v>98.974427586752768</c:v>
                </c:pt>
                <c:pt idx="10">
                  <c:v>99.048114052697059</c:v>
                </c:pt>
                <c:pt idx="11">
                  <c:v>98.879500763504623</c:v>
                </c:pt>
                <c:pt idx="12">
                  <c:v>99.144587978423161</c:v>
                </c:pt>
                <c:pt idx="13">
                  <c:v>99.587088856008648</c:v>
                </c:pt>
                <c:pt idx="14">
                  <c:v>98.961502967820039</c:v>
                </c:pt>
                <c:pt idx="15">
                  <c:v>98.687517187667225</c:v>
                </c:pt>
                <c:pt idx="16">
                  <c:v>98.722035987329065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82D-4A4C-8C37-FF3C0F8FBFA3}"/>
            </c:ext>
          </c:extLst>
        </c:ser>
        <c:ser>
          <c:idx val="3"/>
          <c:order val="18"/>
          <c:tx>
            <c:strRef>
              <c:f>'2021.8月を100％とした時の活性変化率'!$T$1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100.16396757195064</c:v>
                </c:pt>
                <c:pt idx="2">
                  <c:v>99.94724805919455</c:v>
                </c:pt>
                <c:pt idx="3">
                  <c:v>100.2210847978442</c:v>
                </c:pt>
                <c:pt idx="4">
                  <c:v>100.27506380458205</c:v>
                </c:pt>
                <c:pt idx="5">
                  <c:v>100.32447326732876</c:v>
                </c:pt>
                <c:pt idx="6">
                  <c:v>100.3634215387932</c:v>
                </c:pt>
                <c:pt idx="7">
                  <c:v>100.40364990382822</c:v>
                </c:pt>
                <c:pt idx="8">
                  <c:v>100.12818632427987</c:v>
                </c:pt>
                <c:pt idx="9">
                  <c:v>100.07983330006059</c:v>
                </c:pt>
                <c:pt idx="10">
                  <c:v>99.780076218569619</c:v>
                </c:pt>
                <c:pt idx="11">
                  <c:v>100.03357416568011</c:v>
                </c:pt>
                <c:pt idx="12">
                  <c:v>99.732810080986269</c:v>
                </c:pt>
                <c:pt idx="13">
                  <c:v>99.963353687081963</c:v>
                </c:pt>
                <c:pt idx="14">
                  <c:v>99.65168382417437</c:v>
                </c:pt>
                <c:pt idx="15">
                  <c:v>99.749640788865008</c:v>
                </c:pt>
                <c:pt idx="16">
                  <c:v>100.02296699130706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82D-4A4C-8C37-FF3C0F8FBFA3}"/>
            </c:ext>
          </c:extLst>
        </c:ser>
        <c:ser>
          <c:idx val="4"/>
          <c:order val="19"/>
          <c:tx>
            <c:strRef>
              <c:f>'2021.8月を100％とした時の活性変化率'!$U$1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99.849555171588548</c:v>
                </c:pt>
                <c:pt idx="2">
                  <c:v>99.920969017730073</c:v>
                </c:pt>
                <c:pt idx="3">
                  <c:v>99.793326165950717</c:v>
                </c:pt>
                <c:pt idx="4">
                  <c:v>100.09932659383598</c:v>
                </c:pt>
                <c:pt idx="5">
                  <c:v>100.17505790717681</c:v>
                </c:pt>
                <c:pt idx="6">
                  <c:v>100.24484627947513</c:v>
                </c:pt>
                <c:pt idx="7">
                  <c:v>99.871315630461154</c:v>
                </c:pt>
                <c:pt idx="8">
                  <c:v>99.712776142284227</c:v>
                </c:pt>
                <c:pt idx="9">
                  <c:v>99.839714000123905</c:v>
                </c:pt>
                <c:pt idx="10">
                  <c:v>100.23885544264985</c:v>
                </c:pt>
                <c:pt idx="11">
                  <c:v>100.45254890109992</c:v>
                </c:pt>
                <c:pt idx="12">
                  <c:v>100.60163251772525</c:v>
                </c:pt>
                <c:pt idx="13">
                  <c:v>100.55115776948239</c:v>
                </c:pt>
                <c:pt idx="14">
                  <c:v>100.28909389714833</c:v>
                </c:pt>
                <c:pt idx="15">
                  <c:v>100.47047476175383</c:v>
                </c:pt>
                <c:pt idx="16">
                  <c:v>100.71495666894397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82D-4A4C-8C37-FF3C0F8FBFA3}"/>
            </c:ext>
          </c:extLst>
        </c:ser>
        <c:ser>
          <c:idx val="5"/>
          <c:order val="20"/>
          <c:tx>
            <c:strRef>
              <c:f>'2021.8月を100％とした時の活性変化率'!$V$1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100.39310678998858</c:v>
                </c:pt>
                <c:pt idx="2">
                  <c:v>100.64682185726377</c:v>
                </c:pt>
                <c:pt idx="3">
                  <c:v>100.43276018538012</c:v>
                </c:pt>
                <c:pt idx="4">
                  <c:v>100.42274485906989</c:v>
                </c:pt>
                <c:pt idx="5">
                  <c:v>100.7534805693367</c:v>
                </c:pt>
                <c:pt idx="6">
                  <c:v>100.34289148656073</c:v>
                </c:pt>
                <c:pt idx="7">
                  <c:v>100.11397421485184</c:v>
                </c:pt>
                <c:pt idx="8">
                  <c:v>100.27190161164256</c:v>
                </c:pt>
                <c:pt idx="9">
                  <c:v>100.34297358764223</c:v>
                </c:pt>
                <c:pt idx="10">
                  <c:v>100.50654378744251</c:v>
                </c:pt>
                <c:pt idx="11">
                  <c:v>100.23584893767728</c:v>
                </c:pt>
                <c:pt idx="12">
                  <c:v>100.37462043981857</c:v>
                </c:pt>
                <c:pt idx="13">
                  <c:v>100.76216659072715</c:v>
                </c:pt>
                <c:pt idx="14">
                  <c:v>100.42645290125351</c:v>
                </c:pt>
                <c:pt idx="15">
                  <c:v>100.27829316403658</c:v>
                </c:pt>
                <c:pt idx="16">
                  <c:v>100.23158078441988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82D-4A4C-8C37-FF3C0F8FBFA3}"/>
            </c:ext>
          </c:extLst>
        </c:ser>
        <c:ser>
          <c:idx val="6"/>
          <c:order val="21"/>
          <c:tx>
            <c:strRef>
              <c:f>'2021.8月を100％とした時の活性変化率'!$W$1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100.07368212651053</c:v>
                </c:pt>
                <c:pt idx="2">
                  <c:v>99.875875152939173</c:v>
                </c:pt>
                <c:pt idx="3">
                  <c:v>99.886978997650502</c:v>
                </c:pt>
                <c:pt idx="4">
                  <c:v>100.11253034883364</c:v>
                </c:pt>
                <c:pt idx="5">
                  <c:v>100.28945856297824</c:v>
                </c:pt>
                <c:pt idx="6">
                  <c:v>99.839177116176529</c:v>
                </c:pt>
                <c:pt idx="7">
                  <c:v>100.03108402946874</c:v>
                </c:pt>
                <c:pt idx="8">
                  <c:v>100.16411327090032</c:v>
                </c:pt>
                <c:pt idx="9">
                  <c:v>100.10866743979101</c:v>
                </c:pt>
                <c:pt idx="10">
                  <c:v>99.877737345838085</c:v>
                </c:pt>
                <c:pt idx="11">
                  <c:v>99.609439911769314</c:v>
                </c:pt>
                <c:pt idx="12">
                  <c:v>99.615501735082617</c:v>
                </c:pt>
                <c:pt idx="13">
                  <c:v>99.729573489386652</c:v>
                </c:pt>
                <c:pt idx="14">
                  <c:v>100.10350254464282</c:v>
                </c:pt>
                <c:pt idx="15">
                  <c:v>99.922252564409646</c:v>
                </c:pt>
                <c:pt idx="16">
                  <c:v>99.842295448541151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82D-4A4C-8C37-FF3C0F8FBFA3}"/>
            </c:ext>
          </c:extLst>
        </c:ser>
        <c:ser>
          <c:idx val="7"/>
          <c:order val="22"/>
          <c:tx>
            <c:strRef>
              <c:f>'2021.8月を100％とした時の活性変化率'!$X$1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99.553567053630331</c:v>
                </c:pt>
                <c:pt idx="2">
                  <c:v>99.94700602403843</c:v>
                </c:pt>
                <c:pt idx="3">
                  <c:v>100.08438564415079</c:v>
                </c:pt>
                <c:pt idx="4">
                  <c:v>100.10162335429553</c:v>
                </c:pt>
                <c:pt idx="5">
                  <c:v>100.15705514694535</c:v>
                </c:pt>
                <c:pt idx="6">
                  <c:v>100.232161412156</c:v>
                </c:pt>
                <c:pt idx="7">
                  <c:v>100.18926229965939</c:v>
                </c:pt>
                <c:pt idx="8">
                  <c:v>99.997277485558513</c:v>
                </c:pt>
                <c:pt idx="9">
                  <c:v>99.942575221272676</c:v>
                </c:pt>
                <c:pt idx="10">
                  <c:v>99.715581799987532</c:v>
                </c:pt>
                <c:pt idx="11">
                  <c:v>99.764504458375058</c:v>
                </c:pt>
                <c:pt idx="12">
                  <c:v>99.65721526181656</c:v>
                </c:pt>
                <c:pt idx="13">
                  <c:v>99.573299649112457</c:v>
                </c:pt>
                <c:pt idx="14">
                  <c:v>99.355881459406305</c:v>
                </c:pt>
                <c:pt idx="15">
                  <c:v>99.396148376430489</c:v>
                </c:pt>
                <c:pt idx="16">
                  <c:v>99.494544803413561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82D-4A4C-8C37-FF3C0F8FBFA3}"/>
            </c:ext>
          </c:extLst>
        </c:ser>
        <c:ser>
          <c:idx val="23"/>
          <c:order val="23"/>
          <c:tx>
            <c:strRef>
              <c:f>'2021.8月を100％とした時の活性変化率'!$Y$1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100.00840247120144</c:v>
                </c:pt>
                <c:pt idx="2">
                  <c:v>99.851228167504445</c:v>
                </c:pt>
                <c:pt idx="3">
                  <c:v>99.726803579650081</c:v>
                </c:pt>
                <c:pt idx="4">
                  <c:v>99.602438260727013</c:v>
                </c:pt>
                <c:pt idx="5">
                  <c:v>99.875828033992448</c:v>
                </c:pt>
                <c:pt idx="6">
                  <c:v>100.2270383072872</c:v>
                </c:pt>
                <c:pt idx="7">
                  <c:v>100.33422775501444</c:v>
                </c:pt>
                <c:pt idx="8">
                  <c:v>100.77358693171004</c:v>
                </c:pt>
                <c:pt idx="9">
                  <c:v>100.70005692096102</c:v>
                </c:pt>
                <c:pt idx="10">
                  <c:v>100.1729494765144</c:v>
                </c:pt>
                <c:pt idx="11">
                  <c:v>100.23671999519514</c:v>
                </c:pt>
                <c:pt idx="12">
                  <c:v>100.484616318634</c:v>
                </c:pt>
                <c:pt idx="13">
                  <c:v>100.41493534017319</c:v>
                </c:pt>
                <c:pt idx="14">
                  <c:v>100.06562112901688</c:v>
                </c:pt>
                <c:pt idx="15">
                  <c:v>99.926814546558219</c:v>
                </c:pt>
                <c:pt idx="16">
                  <c:v>99.780209678485463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82D-4A4C-8C37-FF3C0F8FBFA3}"/>
            </c:ext>
          </c:extLst>
        </c:ser>
        <c:ser>
          <c:idx val="29"/>
          <c:order val="24"/>
          <c:tx>
            <c:strRef>
              <c:f>'2021.8月を100％とした時の活性変化率'!$Z$1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99.780447094150773</c:v>
                </c:pt>
                <c:pt idx="2">
                  <c:v>98.749584140174477</c:v>
                </c:pt>
                <c:pt idx="3">
                  <c:v>98.354653155850485</c:v>
                </c:pt>
                <c:pt idx="4">
                  <c:v>99.076238092126829</c:v>
                </c:pt>
                <c:pt idx="5">
                  <c:v>99.119242583282556</c:v>
                </c:pt>
                <c:pt idx="6">
                  <c:v>99.074976404090933</c:v>
                </c:pt>
                <c:pt idx="7">
                  <c:v>98.997509301996217</c:v>
                </c:pt>
                <c:pt idx="8">
                  <c:v>98.835871179787802</c:v>
                </c:pt>
                <c:pt idx="9">
                  <c:v>98.41107432913104</c:v>
                </c:pt>
                <c:pt idx="10">
                  <c:v>98.144055910637491</c:v>
                </c:pt>
                <c:pt idx="11">
                  <c:v>99.01326087948523</c:v>
                </c:pt>
                <c:pt idx="12">
                  <c:v>99.278216787296202</c:v>
                </c:pt>
                <c:pt idx="13">
                  <c:v>100.05261887498658</c:v>
                </c:pt>
                <c:pt idx="14">
                  <c:v>99.509947263417303</c:v>
                </c:pt>
                <c:pt idx="15">
                  <c:v>99.454869307902641</c:v>
                </c:pt>
                <c:pt idx="16">
                  <c:v>98.990648314323892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82D-4A4C-8C37-FF3C0F8FBFA3}"/>
            </c:ext>
          </c:extLst>
        </c:ser>
        <c:ser>
          <c:idx val="22"/>
          <c:order val="25"/>
          <c:tx>
            <c:strRef>
              <c:f>'2021.8月を100％とした時の活性変化率'!$AA$1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99.678464519086646</c:v>
                </c:pt>
                <c:pt idx="2">
                  <c:v>99.601383498061821</c:v>
                </c:pt>
                <c:pt idx="3">
                  <c:v>99.620241430327738</c:v>
                </c:pt>
                <c:pt idx="4">
                  <c:v>99.674804173658487</c:v>
                </c:pt>
                <c:pt idx="5">
                  <c:v>99.608895367428431</c:v>
                </c:pt>
                <c:pt idx="6">
                  <c:v>99.347834557800383</c:v>
                </c:pt>
                <c:pt idx="7">
                  <c:v>99.418659978642353</c:v>
                </c:pt>
                <c:pt idx="8">
                  <c:v>99.512985143567761</c:v>
                </c:pt>
                <c:pt idx="9">
                  <c:v>99.48054766165086</c:v>
                </c:pt>
                <c:pt idx="10">
                  <c:v>99.645857120257176</c:v>
                </c:pt>
                <c:pt idx="11">
                  <c:v>99.703649371350096</c:v>
                </c:pt>
                <c:pt idx="12">
                  <c:v>100.2000237052068</c:v>
                </c:pt>
                <c:pt idx="13">
                  <c:v>100.54079102779751</c:v>
                </c:pt>
                <c:pt idx="14">
                  <c:v>100.02417273189211</c:v>
                </c:pt>
                <c:pt idx="15">
                  <c:v>99.632225672046886</c:v>
                </c:pt>
                <c:pt idx="16">
                  <c:v>99.692354958938139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82D-4A4C-8C37-FF3C0F8FBFA3}"/>
            </c:ext>
          </c:extLst>
        </c:ser>
        <c:ser>
          <c:idx val="25"/>
          <c:order val="26"/>
          <c:tx>
            <c:strRef>
              <c:f>'2021.8月を100％とした時の活性変化率'!$AB$1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100.08606906632697</c:v>
                </c:pt>
                <c:pt idx="2">
                  <c:v>99.18102481978039</c:v>
                </c:pt>
                <c:pt idx="3">
                  <c:v>99.054393134217108</c:v>
                </c:pt>
                <c:pt idx="4">
                  <c:v>98.817996305402957</c:v>
                </c:pt>
                <c:pt idx="5">
                  <c:v>98.721438705776848</c:v>
                </c:pt>
                <c:pt idx="6">
                  <c:v>98.625449257188691</c:v>
                </c:pt>
                <c:pt idx="7">
                  <c:v>99.137906145780576</c:v>
                </c:pt>
                <c:pt idx="8">
                  <c:v>99.227050860435924</c:v>
                </c:pt>
                <c:pt idx="9">
                  <c:v>99.014527528229166</c:v>
                </c:pt>
                <c:pt idx="10">
                  <c:v>99.129900005324984</c:v>
                </c:pt>
                <c:pt idx="11">
                  <c:v>99.055181662115871</c:v>
                </c:pt>
                <c:pt idx="12">
                  <c:v>98.930452681251296</c:v>
                </c:pt>
                <c:pt idx="13">
                  <c:v>98.579049969773379</c:v>
                </c:pt>
                <c:pt idx="14">
                  <c:v>98.553169818204594</c:v>
                </c:pt>
                <c:pt idx="15">
                  <c:v>98.80880536295021</c:v>
                </c:pt>
                <c:pt idx="16">
                  <c:v>99.152439534881935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82D-4A4C-8C37-FF3C0F8FBFA3}"/>
            </c:ext>
          </c:extLst>
        </c:ser>
        <c:ser>
          <c:idx val="26"/>
          <c:order val="27"/>
          <c:tx>
            <c:strRef>
              <c:f>'2021.8月を100％とした時の活性変化率'!$AC$1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100.47432837715129</c:v>
                </c:pt>
                <c:pt idx="2">
                  <c:v>100.45063888776227</c:v>
                </c:pt>
                <c:pt idx="3">
                  <c:v>101.29870398254728</c:v>
                </c:pt>
                <c:pt idx="4">
                  <c:v>102.13683801664561</c:v>
                </c:pt>
                <c:pt idx="5">
                  <c:v>101.83308617231827</c:v>
                </c:pt>
                <c:pt idx="6">
                  <c:v>101.74003300337615</c:v>
                </c:pt>
                <c:pt idx="7">
                  <c:v>102.08997973055017</c:v>
                </c:pt>
                <c:pt idx="8">
                  <c:v>101.99359206143508</c:v>
                </c:pt>
                <c:pt idx="9">
                  <c:v>100.86809414533423</c:v>
                </c:pt>
                <c:pt idx="10">
                  <c:v>99.538700973154448</c:v>
                </c:pt>
                <c:pt idx="11">
                  <c:v>99.483552317020312</c:v>
                </c:pt>
                <c:pt idx="12">
                  <c:v>100.75508943121663</c:v>
                </c:pt>
                <c:pt idx="13">
                  <c:v>101.75133428722</c:v>
                </c:pt>
                <c:pt idx="14">
                  <c:v>100.82523509853706</c:v>
                </c:pt>
                <c:pt idx="15">
                  <c:v>101.43065943548737</c:v>
                </c:pt>
                <c:pt idx="16">
                  <c:v>102.51892754124788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82D-4A4C-8C37-FF3C0F8FBFA3}"/>
            </c:ext>
          </c:extLst>
        </c:ser>
        <c:ser>
          <c:idx val="27"/>
          <c:order val="28"/>
          <c:tx>
            <c:strRef>
              <c:f>'2021.8月を100％とした時の活性変化率'!$AD$1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100.09453431578142</c:v>
                </c:pt>
                <c:pt idx="2">
                  <c:v>99.494885184017051</c:v>
                </c:pt>
                <c:pt idx="3">
                  <c:v>100.83888898446108</c:v>
                </c:pt>
                <c:pt idx="4">
                  <c:v>101.04587687194864</c:v>
                </c:pt>
                <c:pt idx="5">
                  <c:v>101.26903275847307</c:v>
                </c:pt>
                <c:pt idx="6">
                  <c:v>100.86066169694227</c:v>
                </c:pt>
                <c:pt idx="7">
                  <c:v>101.57814788090056</c:v>
                </c:pt>
                <c:pt idx="8">
                  <c:v>101.97777947688962</c:v>
                </c:pt>
                <c:pt idx="9">
                  <c:v>101.03994455043406</c:v>
                </c:pt>
                <c:pt idx="10">
                  <c:v>99.946563746474254</c:v>
                </c:pt>
                <c:pt idx="11">
                  <c:v>99.569913336610867</c:v>
                </c:pt>
                <c:pt idx="12">
                  <c:v>100.22994687518612</c:v>
                </c:pt>
                <c:pt idx="13">
                  <c:v>100.64979689623085</c:v>
                </c:pt>
                <c:pt idx="14">
                  <c:v>99.087020220303458</c:v>
                </c:pt>
                <c:pt idx="15">
                  <c:v>101.23214822735991</c:v>
                </c:pt>
                <c:pt idx="16">
                  <c:v>100.44261616223289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82D-4A4C-8C37-FF3C0F8FBFA3}"/>
            </c:ext>
          </c:extLst>
        </c:ser>
        <c:ser>
          <c:idx val="28"/>
          <c:order val="29"/>
          <c:tx>
            <c:strRef>
              <c:f>'2021.8月を100％とした時の活性変化率'!$AE$1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'2021.8月を100％とした時の活性変化率'!$A$2:$A$19</c:f>
              <c:strCache>
                <c:ptCount val="18"/>
                <c:pt idx="0">
                  <c:v>21.08</c:v>
                </c:pt>
                <c:pt idx="1">
                  <c:v>09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22.01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23.01</c:v>
                </c:pt>
              </c:strCache>
            </c:strRef>
          </c:cat>
          <c:val>
            <c:numRef>
              <c:f>'2021.8月を100％とした時の活性変化率'!$AE$2:$AE$19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100.70935295819761</c:v>
                </c:pt>
                <c:pt idx="2">
                  <c:v>102.05006182850072</c:v>
                </c:pt>
                <c:pt idx="3">
                  <c:v>102.34700878470682</c:v>
                </c:pt>
                <c:pt idx="4">
                  <c:v>103.30499516777714</c:v>
                </c:pt>
                <c:pt idx="5">
                  <c:v>103.26553671817852</c:v>
                </c:pt>
                <c:pt idx="6">
                  <c:v>102.44476319084703</c:v>
                </c:pt>
                <c:pt idx="7">
                  <c:v>101.45574334127166</c:v>
                </c:pt>
                <c:pt idx="8">
                  <c:v>101.78337759119628</c:v>
                </c:pt>
                <c:pt idx="9">
                  <c:v>102.56894341083502</c:v>
                </c:pt>
                <c:pt idx="10">
                  <c:v>104.06977118906488</c:v>
                </c:pt>
                <c:pt idx="11">
                  <c:v>106.42523067756426</c:v>
                </c:pt>
                <c:pt idx="12">
                  <c:v>106.60868574374021</c:v>
                </c:pt>
                <c:pt idx="13">
                  <c:v>106.43796480123906</c:v>
                </c:pt>
                <c:pt idx="14">
                  <c:v>105.70017870352584</c:v>
                </c:pt>
                <c:pt idx="15">
                  <c:v>105.61474114081477</c:v>
                </c:pt>
                <c:pt idx="16">
                  <c:v>105.98161323539725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82D-4A4C-8C37-FF3C0F8FB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0">
                  <c:v>109.94736842105263</c:v>
                </c:pt>
                <c:pt idx="1">
                  <c:v>110.01874999999997</c:v>
                </c:pt>
                <c:pt idx="2">
                  <c:v>109.99047619047617</c:v>
                </c:pt>
                <c:pt idx="3">
                  <c:v>110.18947368421053</c:v>
                </c:pt>
                <c:pt idx="4">
                  <c:v>110</c:v>
                </c:pt>
                <c:pt idx="5">
                  <c:v>109.97894736842105</c:v>
                </c:pt>
                <c:pt idx="6">
                  <c:v>109.99276061776062</c:v>
                </c:pt>
                <c:pt idx="7">
                  <c:v>110.07368421052632</c:v>
                </c:pt>
                <c:pt idx="8">
                  <c:v>110.07631578947365</c:v>
                </c:pt>
                <c:pt idx="9">
                  <c:v>110.08421052631576</c:v>
                </c:pt>
                <c:pt idx="10">
                  <c:v>109.90789473684212</c:v>
                </c:pt>
                <c:pt idx="11">
                  <c:v>109.91842105263157</c:v>
                </c:pt>
                <c:pt idx="12">
                  <c:v>109.9368421052632</c:v>
                </c:pt>
                <c:pt idx="13">
                  <c:v>109.93684210526317</c:v>
                </c:pt>
                <c:pt idx="14">
                  <c:v>109.99989177489176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7-43DE-988E-2E68B0D97EEA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0">
                  <c:v>110.36874999999998</c:v>
                </c:pt>
                <c:pt idx="1">
                  <c:v>109.89411764705882</c:v>
                </c:pt>
                <c:pt idx="2">
                  <c:v>110.57368421052632</c:v>
                </c:pt>
                <c:pt idx="3">
                  <c:v>110.39473684210526</c:v>
                </c:pt>
                <c:pt idx="4">
                  <c:v>110.48333333333333</c:v>
                </c:pt>
                <c:pt idx="5">
                  <c:v>110.5125</c:v>
                </c:pt>
                <c:pt idx="6">
                  <c:v>110.14000000000001</c:v>
                </c:pt>
                <c:pt idx="7">
                  <c:v>110.18888888888887</c:v>
                </c:pt>
                <c:pt idx="8">
                  <c:v>110.48333333333332</c:v>
                </c:pt>
                <c:pt idx="9">
                  <c:v>110.35333333333334</c:v>
                </c:pt>
                <c:pt idx="10">
                  <c:v>110.36250000000001</c:v>
                </c:pt>
                <c:pt idx="11">
                  <c:v>109.78888888888889</c:v>
                </c:pt>
                <c:pt idx="12">
                  <c:v>109.52777777777777</c:v>
                </c:pt>
                <c:pt idx="13">
                  <c:v>109.4764705882353</c:v>
                </c:pt>
                <c:pt idx="14">
                  <c:v>109.83125</c:v>
                </c:pt>
                <c:pt idx="15">
                  <c:v>110.28947368421052</c:v>
                </c:pt>
                <c:pt idx="16">
                  <c:v>109.925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7-43DE-988E-2E68B0D97EEA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0">
                  <c:v>109.6</c:v>
                </c:pt>
                <c:pt idx="1">
                  <c:v>109.85</c:v>
                </c:pt>
                <c:pt idx="2">
                  <c:v>109.9047619047619</c:v>
                </c:pt>
                <c:pt idx="3">
                  <c:v>109.72222222222223</c:v>
                </c:pt>
                <c:pt idx="4">
                  <c:v>110.1</c:v>
                </c:pt>
                <c:pt idx="5">
                  <c:v>109.78947368421052</c:v>
                </c:pt>
                <c:pt idx="6">
                  <c:v>110</c:v>
                </c:pt>
                <c:pt idx="7">
                  <c:v>109.95454545454545</c:v>
                </c:pt>
                <c:pt idx="8">
                  <c:v>110.25</c:v>
                </c:pt>
                <c:pt idx="9">
                  <c:v>109.94736842105263</c:v>
                </c:pt>
                <c:pt idx="10">
                  <c:v>110</c:v>
                </c:pt>
                <c:pt idx="11">
                  <c:v>110</c:v>
                </c:pt>
                <c:pt idx="12">
                  <c:v>109.95454545454545</c:v>
                </c:pt>
                <c:pt idx="13">
                  <c:v>110</c:v>
                </c:pt>
                <c:pt idx="14">
                  <c:v>109.8</c:v>
                </c:pt>
                <c:pt idx="15">
                  <c:v>110.1</c:v>
                </c:pt>
                <c:pt idx="16">
                  <c:v>109.95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7-43DE-988E-2E68B0D97EEA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109.572</c:v>
                </c:pt>
                <c:pt idx="9" formatCode="0.0">
                  <c:v>110.477</c:v>
                </c:pt>
                <c:pt idx="10" formatCode="0.0">
                  <c:v>110.139</c:v>
                </c:pt>
                <c:pt idx="11" formatCode="0.0">
                  <c:v>109.61</c:v>
                </c:pt>
                <c:pt idx="12" formatCode="0.0">
                  <c:v>109.86499999999999</c:v>
                </c:pt>
                <c:pt idx="13" formatCode="0.0">
                  <c:v>110.129</c:v>
                </c:pt>
                <c:pt idx="14" formatCode="0.0">
                  <c:v>110.193</c:v>
                </c:pt>
                <c:pt idx="15" formatCode="0.0">
                  <c:v>109.889</c:v>
                </c:pt>
                <c:pt idx="16" formatCode="0.0">
                  <c:v>109.803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E-45FD-AB27-D89CCB44B32A}"/>
            </c:ext>
          </c:extLst>
        </c:ser>
        <c:ser>
          <c:idx val="4"/>
          <c:order val="4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110.91</c:v>
                </c:pt>
                <c:pt idx="1">
                  <c:v>110.8</c:v>
                </c:pt>
                <c:pt idx="2">
                  <c:v>110.54</c:v>
                </c:pt>
                <c:pt idx="3">
                  <c:v>110.51</c:v>
                </c:pt>
                <c:pt idx="4">
                  <c:v>110.46</c:v>
                </c:pt>
                <c:pt idx="5">
                  <c:v>110.42</c:v>
                </c:pt>
                <c:pt idx="6">
                  <c:v>110.46</c:v>
                </c:pt>
                <c:pt idx="7">
                  <c:v>110.65</c:v>
                </c:pt>
                <c:pt idx="8">
                  <c:v>110.58</c:v>
                </c:pt>
                <c:pt idx="9">
                  <c:v>110.66</c:v>
                </c:pt>
                <c:pt idx="10">
                  <c:v>110.77</c:v>
                </c:pt>
                <c:pt idx="11">
                  <c:v>110.35</c:v>
                </c:pt>
                <c:pt idx="12">
                  <c:v>110.3</c:v>
                </c:pt>
                <c:pt idx="13">
                  <c:v>110.37</c:v>
                </c:pt>
                <c:pt idx="14">
                  <c:v>110.57</c:v>
                </c:pt>
                <c:pt idx="15">
                  <c:v>110.38</c:v>
                </c:pt>
                <c:pt idx="16">
                  <c:v>110.78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37-43DE-988E-2E68B0D97EEA}"/>
            </c:ext>
          </c:extLst>
        </c:ser>
        <c:ser>
          <c:idx val="5"/>
          <c:order val="5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110</c:v>
                </c:pt>
                <c:pt idx="2">
                  <c:v>110.4</c:v>
                </c:pt>
                <c:pt idx="3">
                  <c:v>110.2</c:v>
                </c:pt>
                <c:pt idx="4">
                  <c:v>110.26666666666667</c:v>
                </c:pt>
                <c:pt idx="5">
                  <c:v>110.14285714285714</c:v>
                </c:pt>
                <c:pt idx="6">
                  <c:v>110</c:v>
                </c:pt>
                <c:pt idx="7">
                  <c:v>110.30769230769231</c:v>
                </c:pt>
                <c:pt idx="8">
                  <c:v>110</c:v>
                </c:pt>
                <c:pt idx="9">
                  <c:v>110.06666666666666</c:v>
                </c:pt>
                <c:pt idx="10">
                  <c:v>109.91666666666667</c:v>
                </c:pt>
                <c:pt idx="11">
                  <c:v>109.71428571428571</c:v>
                </c:pt>
                <c:pt idx="12">
                  <c:v>110.06666666666666</c:v>
                </c:pt>
                <c:pt idx="13">
                  <c:v>110.33333333333333</c:v>
                </c:pt>
                <c:pt idx="14">
                  <c:v>110.26666666666667</c:v>
                </c:pt>
                <c:pt idx="15">
                  <c:v>109.8</c:v>
                </c:pt>
                <c:pt idx="16">
                  <c:v>110.06666666666666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37-43DE-988E-2E68B0D97EEA}"/>
            </c:ext>
          </c:extLst>
        </c:ser>
        <c:ser>
          <c:idx val="6"/>
          <c:order val="6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37-43DE-988E-2E68B0D97EEA}"/>
            </c:ext>
          </c:extLst>
        </c:ser>
        <c:ser>
          <c:idx val="0"/>
          <c:order val="7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110.20652960526314</c:v>
                </c:pt>
                <c:pt idx="1">
                  <c:v>110.11257352941175</c:v>
                </c:pt>
                <c:pt idx="2">
                  <c:v>110.2817844611529</c:v>
                </c:pt>
                <c:pt idx="3">
                  <c:v>110.2032865497076</c:v>
                </c:pt>
                <c:pt idx="4">
                  <c:v>110.26200000000001</c:v>
                </c:pt>
                <c:pt idx="5">
                  <c:v>110.16875563909775</c:v>
                </c:pt>
                <c:pt idx="6">
                  <c:v>110.11855212355212</c:v>
                </c:pt>
                <c:pt idx="7">
                  <c:v>110.23496217233057</c:v>
                </c:pt>
                <c:pt idx="8">
                  <c:v>110.16027485380117</c:v>
                </c:pt>
                <c:pt idx="9">
                  <c:v>110.26476315789473</c:v>
                </c:pt>
                <c:pt idx="10">
                  <c:v>110.1826769005848</c:v>
                </c:pt>
                <c:pt idx="11">
                  <c:v>109.89693260930102</c:v>
                </c:pt>
                <c:pt idx="12">
                  <c:v>109.94180533404217</c:v>
                </c:pt>
                <c:pt idx="13">
                  <c:v>110.04094100447197</c:v>
                </c:pt>
                <c:pt idx="14">
                  <c:v>110.11013474025974</c:v>
                </c:pt>
                <c:pt idx="15">
                  <c:v>110.08657959086905</c:v>
                </c:pt>
                <c:pt idx="16">
                  <c:v>110.10975782925782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37-43DE-988E-2E68B0D97EEA}"/>
            </c:ext>
          </c:extLst>
        </c:ser>
        <c:ser>
          <c:idx val="11"/>
          <c:order val="8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37-43DE-988E-2E68B0D97EEA}"/>
            </c:ext>
          </c:extLst>
        </c:ser>
        <c:ser>
          <c:idx val="7"/>
          <c:order val="9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37-43DE-988E-2E68B0D9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042816"/>
        <c:scaling>
          <c:orientation val="minMax"/>
          <c:max val="116"/>
          <c:min val="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695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0">
                  <c:v>10.981578947368419</c:v>
                </c:pt>
                <c:pt idx="1">
                  <c:v>11.028125000000001</c:v>
                </c:pt>
                <c:pt idx="2">
                  <c:v>11.019047619047619</c:v>
                </c:pt>
                <c:pt idx="3">
                  <c:v>11.034210526315791</c:v>
                </c:pt>
                <c:pt idx="4">
                  <c:v>11.036842105263158</c:v>
                </c:pt>
                <c:pt idx="5">
                  <c:v>11.018421052631581</c:v>
                </c:pt>
                <c:pt idx="6">
                  <c:v>11.002799227799226</c:v>
                </c:pt>
                <c:pt idx="7">
                  <c:v>11.007894736842109</c:v>
                </c:pt>
                <c:pt idx="8">
                  <c:v>10.997368421052627</c:v>
                </c:pt>
                <c:pt idx="9">
                  <c:v>10.978947368421055</c:v>
                </c:pt>
                <c:pt idx="10">
                  <c:v>11.047368421052633</c:v>
                </c:pt>
                <c:pt idx="11">
                  <c:v>10.997368421052629</c:v>
                </c:pt>
                <c:pt idx="12">
                  <c:v>11.021052631578948</c:v>
                </c:pt>
                <c:pt idx="13">
                  <c:v>10.986842105263158</c:v>
                </c:pt>
                <c:pt idx="14">
                  <c:v>11.031277056277055</c:v>
                </c:pt>
                <c:pt idx="15">
                  <c:v>11.044208494208497</c:v>
                </c:pt>
                <c:pt idx="16">
                  <c:v>11.04179536679537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3-4A5F-AA48-062F0B0F64AF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0">
                  <c:v>10.994878048780485</c:v>
                </c:pt>
                <c:pt idx="1">
                  <c:v>11.072533333333329</c:v>
                </c:pt>
                <c:pt idx="2">
                  <c:v>11.081298701298705</c:v>
                </c:pt>
                <c:pt idx="3">
                  <c:v>11.143125000000001</c:v>
                </c:pt>
                <c:pt idx="4">
                  <c:v>11.014235294117649</c:v>
                </c:pt>
                <c:pt idx="5">
                  <c:v>11.016914893617015</c:v>
                </c:pt>
                <c:pt idx="6">
                  <c:v>10.907684210526314</c:v>
                </c:pt>
                <c:pt idx="7">
                  <c:v>11.162409638554218</c:v>
                </c:pt>
                <c:pt idx="8">
                  <c:v>10.984705882352939</c:v>
                </c:pt>
                <c:pt idx="9">
                  <c:v>10.887444444444441</c:v>
                </c:pt>
                <c:pt idx="10">
                  <c:v>10.939620253164559</c:v>
                </c:pt>
                <c:pt idx="11">
                  <c:v>11.005555555555556</c:v>
                </c:pt>
                <c:pt idx="12">
                  <c:v>11.006551724137928</c:v>
                </c:pt>
                <c:pt idx="13">
                  <c:v>10.96</c:v>
                </c:pt>
                <c:pt idx="14">
                  <c:v>11.053536585365856</c:v>
                </c:pt>
                <c:pt idx="15">
                  <c:v>10.997159090909088</c:v>
                </c:pt>
                <c:pt idx="16">
                  <c:v>11.027402597402595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3-4A5F-AA48-062F0B0F64AF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Ca!$D$3:$D$20</c:f>
              <c:numCache>
                <c:formatCode>0.00\ </c:formatCode>
                <c:ptCount val="18"/>
                <c:pt idx="0">
                  <c:v>11.255555555555553</c:v>
                </c:pt>
                <c:pt idx="1">
                  <c:v>11.147619047619044</c:v>
                </c:pt>
                <c:pt idx="2">
                  <c:v>11.25</c:v>
                </c:pt>
                <c:pt idx="3">
                  <c:v>11.221052631578946</c:v>
                </c:pt>
                <c:pt idx="4">
                  <c:v>11.244444444444444</c:v>
                </c:pt>
                <c:pt idx="5">
                  <c:v>11.172222222222221</c:v>
                </c:pt>
                <c:pt idx="6">
                  <c:v>11.24</c:v>
                </c:pt>
                <c:pt idx="7">
                  <c:v>11.229999999999999</c:v>
                </c:pt>
                <c:pt idx="8">
                  <c:v>11.038888888888888</c:v>
                </c:pt>
                <c:pt idx="9">
                  <c:v>11.124999999999996</c:v>
                </c:pt>
                <c:pt idx="10">
                  <c:v>11.129999999999995</c:v>
                </c:pt>
                <c:pt idx="11">
                  <c:v>11.142857142857139</c:v>
                </c:pt>
                <c:pt idx="12">
                  <c:v>11.195238095238093</c:v>
                </c:pt>
                <c:pt idx="13">
                  <c:v>11.268421052631581</c:v>
                </c:pt>
                <c:pt idx="14">
                  <c:v>11.2</c:v>
                </c:pt>
                <c:pt idx="15">
                  <c:v>11.19</c:v>
                </c:pt>
                <c:pt idx="16">
                  <c:v>11.138888888888886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3-4A5F-AA48-062F0B0F64AF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10.818</c:v>
                </c:pt>
                <c:pt idx="1">
                  <c:v>10.899000000000001</c:v>
                </c:pt>
                <c:pt idx="2">
                  <c:v>10.91</c:v>
                </c:pt>
                <c:pt idx="3">
                  <c:v>10.965</c:v>
                </c:pt>
                <c:pt idx="4">
                  <c:v>11.063000000000001</c:v>
                </c:pt>
                <c:pt idx="5">
                  <c:v>11.067</c:v>
                </c:pt>
                <c:pt idx="6">
                  <c:v>11.06</c:v>
                </c:pt>
                <c:pt idx="7">
                  <c:v>11.11</c:v>
                </c:pt>
                <c:pt idx="8">
                  <c:v>11.132999999999999</c:v>
                </c:pt>
                <c:pt idx="9">
                  <c:v>10.983000000000001</c:v>
                </c:pt>
                <c:pt idx="10">
                  <c:v>10.97</c:v>
                </c:pt>
                <c:pt idx="11">
                  <c:v>10.928000000000001</c:v>
                </c:pt>
                <c:pt idx="12">
                  <c:v>10.993</c:v>
                </c:pt>
                <c:pt idx="13">
                  <c:v>11.028</c:v>
                </c:pt>
                <c:pt idx="14">
                  <c:v>10.997</c:v>
                </c:pt>
                <c:pt idx="15">
                  <c:v>10.962999999999999</c:v>
                </c:pt>
                <c:pt idx="16">
                  <c:v>10.957000000000001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3-4A5F-AA48-062F0B0F64AF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0">
                  <c:v>11.129999999999999</c:v>
                </c:pt>
                <c:pt idx="1">
                  <c:v>11.124999999999996</c:v>
                </c:pt>
                <c:pt idx="2">
                  <c:v>11.095238095238093</c:v>
                </c:pt>
                <c:pt idx="3">
                  <c:v>11.111111111111107</c:v>
                </c:pt>
                <c:pt idx="4">
                  <c:v>11.099999999999998</c:v>
                </c:pt>
                <c:pt idx="5">
                  <c:v>11.110526315789471</c:v>
                </c:pt>
                <c:pt idx="6">
                  <c:v>11.066666666666665</c:v>
                </c:pt>
                <c:pt idx="7">
                  <c:v>11.063636363636361</c:v>
                </c:pt>
                <c:pt idx="8">
                  <c:v>11.169999999999998</c:v>
                </c:pt>
                <c:pt idx="9">
                  <c:v>11.300000000000002</c:v>
                </c:pt>
                <c:pt idx="10">
                  <c:v>11.309523809523808</c:v>
                </c:pt>
                <c:pt idx="11">
                  <c:v>11.214999999999998</c:v>
                </c:pt>
                <c:pt idx="12">
                  <c:v>11.377272727272727</c:v>
                </c:pt>
                <c:pt idx="13">
                  <c:v>11.365</c:v>
                </c:pt>
                <c:pt idx="14">
                  <c:v>11.174999999999999</c:v>
                </c:pt>
                <c:pt idx="15">
                  <c:v>11.189999999999998</c:v>
                </c:pt>
                <c:pt idx="16">
                  <c:v>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13-4A5F-AA48-062F0B0F64AF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10.950000000000001</c:v>
                </c:pt>
                <c:pt idx="1">
                  <c:v>10.99074074074074</c:v>
                </c:pt>
                <c:pt idx="2">
                  <c:v>10.930158730158732</c:v>
                </c:pt>
                <c:pt idx="3">
                  <c:v>10.957738095238097</c:v>
                </c:pt>
                <c:pt idx="4">
                  <c:v>10.922619047619051</c:v>
                </c:pt>
                <c:pt idx="5">
                  <c:v>10.923076923076923</c:v>
                </c:pt>
                <c:pt idx="6">
                  <c:v>10.933888888888889</c:v>
                </c:pt>
                <c:pt idx="7">
                  <c:v>10.926984126984129</c:v>
                </c:pt>
                <c:pt idx="8">
                  <c:v>10.967500000000001</c:v>
                </c:pt>
                <c:pt idx="9">
                  <c:v>10.961111111111114</c:v>
                </c:pt>
                <c:pt idx="10">
                  <c:v>10.947826086956525</c:v>
                </c:pt>
                <c:pt idx="11">
                  <c:v>10.999122807017544</c:v>
                </c:pt>
                <c:pt idx="12">
                  <c:v>10.943627450980394</c:v>
                </c:pt>
                <c:pt idx="13">
                  <c:v>10.933333333333335</c:v>
                </c:pt>
                <c:pt idx="14">
                  <c:v>10.864080459770117</c:v>
                </c:pt>
                <c:pt idx="15">
                  <c:v>10.917857142857143</c:v>
                </c:pt>
                <c:pt idx="16">
                  <c:v>10.945959595959595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13-4A5F-AA48-062F0B0F64AF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0">
                  <c:v>11.183</c:v>
                </c:pt>
                <c:pt idx="1">
                  <c:v>11.166</c:v>
                </c:pt>
                <c:pt idx="2">
                  <c:v>11.242000000000001</c:v>
                </c:pt>
                <c:pt idx="3">
                  <c:v>11.053000000000001</c:v>
                </c:pt>
                <c:pt idx="4">
                  <c:v>11.076000000000001</c:v>
                </c:pt>
                <c:pt idx="5">
                  <c:v>11.146000000000001</c:v>
                </c:pt>
                <c:pt idx="6">
                  <c:v>11.045999999999999</c:v>
                </c:pt>
                <c:pt idx="7">
                  <c:v>11.045999999999999</c:v>
                </c:pt>
                <c:pt idx="8">
                  <c:v>11.01</c:v>
                </c:pt>
                <c:pt idx="9">
                  <c:v>10.974</c:v>
                </c:pt>
                <c:pt idx="10">
                  <c:v>11.02</c:v>
                </c:pt>
                <c:pt idx="11">
                  <c:v>10.952999999999999</c:v>
                </c:pt>
                <c:pt idx="12">
                  <c:v>10.983000000000001</c:v>
                </c:pt>
                <c:pt idx="13">
                  <c:v>11.113</c:v>
                </c:pt>
                <c:pt idx="14">
                  <c:v>11.103</c:v>
                </c:pt>
                <c:pt idx="15">
                  <c:v>11.105</c:v>
                </c:pt>
                <c:pt idx="16">
                  <c:v>11.173999999999999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13-4A5F-AA48-062F0B0F64AF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0">
                  <c:v>11.12</c:v>
                </c:pt>
                <c:pt idx="1">
                  <c:v>11.06</c:v>
                </c:pt>
                <c:pt idx="2">
                  <c:v>11.13</c:v>
                </c:pt>
                <c:pt idx="3">
                  <c:v>11.02</c:v>
                </c:pt>
                <c:pt idx="4">
                  <c:v>11.09</c:v>
                </c:pt>
                <c:pt idx="5">
                  <c:v>11.16</c:v>
                </c:pt>
                <c:pt idx="6">
                  <c:v>11.21</c:v>
                </c:pt>
                <c:pt idx="7">
                  <c:v>11.2</c:v>
                </c:pt>
                <c:pt idx="8">
                  <c:v>11.15</c:v>
                </c:pt>
                <c:pt idx="9">
                  <c:v>11.16</c:v>
                </c:pt>
                <c:pt idx="10">
                  <c:v>11.2</c:v>
                </c:pt>
                <c:pt idx="11">
                  <c:v>11.25</c:v>
                </c:pt>
                <c:pt idx="12">
                  <c:v>11.18</c:v>
                </c:pt>
                <c:pt idx="13">
                  <c:v>11</c:v>
                </c:pt>
                <c:pt idx="14">
                  <c:v>10.99</c:v>
                </c:pt>
                <c:pt idx="15">
                  <c:v>10.93</c:v>
                </c:pt>
                <c:pt idx="16">
                  <c:v>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13-4A5F-AA48-062F0B0F64AF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11.25</c:v>
                </c:pt>
                <c:pt idx="1">
                  <c:v>11.23</c:v>
                </c:pt>
                <c:pt idx="2">
                  <c:v>11.03</c:v>
                </c:pt>
                <c:pt idx="3">
                  <c:v>11.04</c:v>
                </c:pt>
                <c:pt idx="4">
                  <c:v>11.13</c:v>
                </c:pt>
                <c:pt idx="5">
                  <c:v>11.07</c:v>
                </c:pt>
                <c:pt idx="6">
                  <c:v>11.03</c:v>
                </c:pt>
                <c:pt idx="7">
                  <c:v>11.02</c:v>
                </c:pt>
                <c:pt idx="8">
                  <c:v>11.1</c:v>
                </c:pt>
                <c:pt idx="9">
                  <c:v>11.26</c:v>
                </c:pt>
                <c:pt idx="10">
                  <c:v>11.24</c:v>
                </c:pt>
                <c:pt idx="11">
                  <c:v>11.19</c:v>
                </c:pt>
                <c:pt idx="12">
                  <c:v>11.23</c:v>
                </c:pt>
                <c:pt idx="13">
                  <c:v>11.22</c:v>
                </c:pt>
                <c:pt idx="14">
                  <c:v>11.16</c:v>
                </c:pt>
                <c:pt idx="15">
                  <c:v>11.07</c:v>
                </c:pt>
                <c:pt idx="16">
                  <c:v>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13-4A5F-AA48-062F0B0F64AF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11.383333333333335</c:v>
                </c:pt>
                <c:pt idx="2">
                  <c:v>11.293333333333333</c:v>
                </c:pt>
                <c:pt idx="3">
                  <c:v>11.526666666666667</c:v>
                </c:pt>
                <c:pt idx="4">
                  <c:v>11.526666666666666</c:v>
                </c:pt>
                <c:pt idx="5">
                  <c:v>11.564285714285713</c:v>
                </c:pt>
                <c:pt idx="6">
                  <c:v>11.492307692307692</c:v>
                </c:pt>
                <c:pt idx="7">
                  <c:v>11.55833333333333</c:v>
                </c:pt>
                <c:pt idx="8">
                  <c:v>11.523076923076925</c:v>
                </c:pt>
                <c:pt idx="9">
                  <c:v>11.6</c:v>
                </c:pt>
                <c:pt idx="10">
                  <c:v>11.558333333333332</c:v>
                </c:pt>
                <c:pt idx="11">
                  <c:v>11.453846153846154</c:v>
                </c:pt>
                <c:pt idx="12">
                  <c:v>11.506666666666666</c:v>
                </c:pt>
                <c:pt idx="13">
                  <c:v>11.486666666666668</c:v>
                </c:pt>
                <c:pt idx="14">
                  <c:v>11.546666666666665</c:v>
                </c:pt>
                <c:pt idx="15">
                  <c:v>11.360000000000001</c:v>
                </c:pt>
                <c:pt idx="16">
                  <c:v>11.400000000000002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13-4A5F-AA48-062F0B0F64AF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11.1</c:v>
                </c:pt>
                <c:pt idx="1">
                  <c:v>11.1</c:v>
                </c:pt>
                <c:pt idx="2">
                  <c:v>11.1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11.1</c:v>
                </c:pt>
                <c:pt idx="8">
                  <c:v>11.1</c:v>
                </c:pt>
                <c:pt idx="9">
                  <c:v>11.1</c:v>
                </c:pt>
                <c:pt idx="10">
                  <c:v>11.1</c:v>
                </c:pt>
                <c:pt idx="11">
                  <c:v>11.1</c:v>
                </c:pt>
                <c:pt idx="12">
                  <c:v>11.1</c:v>
                </c:pt>
                <c:pt idx="13">
                  <c:v>11.1</c:v>
                </c:pt>
                <c:pt idx="14">
                  <c:v>11.1</c:v>
                </c:pt>
                <c:pt idx="15">
                  <c:v>11.1</c:v>
                </c:pt>
                <c:pt idx="16">
                  <c:v>11.1</c:v>
                </c:pt>
                <c:pt idx="17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013-4A5F-AA48-062F0B0F64AF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11.075890283522718</c:v>
                </c:pt>
                <c:pt idx="1">
                  <c:v>11.110235145502646</c:v>
                </c:pt>
                <c:pt idx="2">
                  <c:v>11.09810764790765</c:v>
                </c:pt>
                <c:pt idx="3">
                  <c:v>11.107190403091062</c:v>
                </c:pt>
                <c:pt idx="4">
                  <c:v>11.120380755811098</c:v>
                </c:pt>
                <c:pt idx="5">
                  <c:v>11.124844712162291</c:v>
                </c:pt>
                <c:pt idx="6">
                  <c:v>11.098934668618881</c:v>
                </c:pt>
                <c:pt idx="7">
                  <c:v>11.132525819935015</c:v>
                </c:pt>
                <c:pt idx="8">
                  <c:v>11.10745401153714</c:v>
                </c:pt>
                <c:pt idx="9">
                  <c:v>11.122950292397661</c:v>
                </c:pt>
                <c:pt idx="10">
                  <c:v>11.136267190403085</c:v>
                </c:pt>
                <c:pt idx="11">
                  <c:v>11.113475008032903</c:v>
                </c:pt>
                <c:pt idx="12">
                  <c:v>11.143640929587475</c:v>
                </c:pt>
                <c:pt idx="13">
                  <c:v>11.136126315789474</c:v>
                </c:pt>
                <c:pt idx="14">
                  <c:v>11.112056076807969</c:v>
                </c:pt>
                <c:pt idx="15">
                  <c:v>11.076722472797472</c:v>
                </c:pt>
                <c:pt idx="16">
                  <c:v>11.116504644904646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13-4A5F-AA48-062F0B0F64AF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0.43755555555555325</c:v>
                </c:pt>
                <c:pt idx="1">
                  <c:v>0.48433333333333373</c:v>
                </c:pt>
                <c:pt idx="2">
                  <c:v>0.38333333333333286</c:v>
                </c:pt>
                <c:pt idx="3">
                  <c:v>0.5689285714285699</c:v>
                </c:pt>
                <c:pt idx="4">
                  <c:v>0.6040476190476145</c:v>
                </c:pt>
                <c:pt idx="5">
                  <c:v>0.64120879120878982</c:v>
                </c:pt>
                <c:pt idx="6">
                  <c:v>0.58462348178137802</c:v>
                </c:pt>
                <c:pt idx="7">
                  <c:v>0.631349206349201</c:v>
                </c:pt>
                <c:pt idx="8">
                  <c:v>0.55557692307692363</c:v>
                </c:pt>
                <c:pt idx="9">
                  <c:v>0.71255555555555894</c:v>
                </c:pt>
                <c:pt idx="10">
                  <c:v>0.61871308016877258</c:v>
                </c:pt>
                <c:pt idx="11">
                  <c:v>0.52584615384615319</c:v>
                </c:pt>
                <c:pt idx="12">
                  <c:v>0.56303921568627224</c:v>
                </c:pt>
                <c:pt idx="13">
                  <c:v>0.55333333333333279</c:v>
                </c:pt>
                <c:pt idx="14">
                  <c:v>0.68258620689654848</c:v>
                </c:pt>
                <c:pt idx="15">
                  <c:v>0.4421428571428585</c:v>
                </c:pt>
                <c:pt idx="16">
                  <c:v>0.45404040404040735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013-4A5F-AA48-062F0B0F64AF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10.6</c:v>
                </c:pt>
                <c:pt idx="1">
                  <c:v>10.6</c:v>
                </c:pt>
                <c:pt idx="2">
                  <c:v>10.6</c:v>
                </c:pt>
                <c:pt idx="3">
                  <c:v>10.6</c:v>
                </c:pt>
                <c:pt idx="4">
                  <c:v>10.6</c:v>
                </c:pt>
                <c:pt idx="5">
                  <c:v>10.6</c:v>
                </c:pt>
                <c:pt idx="6">
                  <c:v>10.6</c:v>
                </c:pt>
                <c:pt idx="7">
                  <c:v>10.6</c:v>
                </c:pt>
                <c:pt idx="8">
                  <c:v>10.6</c:v>
                </c:pt>
                <c:pt idx="9">
                  <c:v>10.6</c:v>
                </c:pt>
                <c:pt idx="10">
                  <c:v>10.6</c:v>
                </c:pt>
                <c:pt idx="11">
                  <c:v>10.6</c:v>
                </c:pt>
                <c:pt idx="12">
                  <c:v>10.6</c:v>
                </c:pt>
                <c:pt idx="13">
                  <c:v>10.6</c:v>
                </c:pt>
                <c:pt idx="14">
                  <c:v>10.6</c:v>
                </c:pt>
                <c:pt idx="15">
                  <c:v>10.6</c:v>
                </c:pt>
                <c:pt idx="16">
                  <c:v>10.6</c:v>
                </c:pt>
                <c:pt idx="17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013-4A5F-AA48-062F0B0F64AF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11.6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  <c:pt idx="7">
                  <c:v>11.6</c:v>
                </c:pt>
                <c:pt idx="8">
                  <c:v>11.6</c:v>
                </c:pt>
                <c:pt idx="9">
                  <c:v>11.6</c:v>
                </c:pt>
                <c:pt idx="10">
                  <c:v>11.6</c:v>
                </c:pt>
                <c:pt idx="11">
                  <c:v>11.6</c:v>
                </c:pt>
                <c:pt idx="12">
                  <c:v>11.6</c:v>
                </c:pt>
                <c:pt idx="13">
                  <c:v>11.6</c:v>
                </c:pt>
                <c:pt idx="14">
                  <c:v>11.6</c:v>
                </c:pt>
                <c:pt idx="15">
                  <c:v>11.6</c:v>
                </c:pt>
                <c:pt idx="16">
                  <c:v>11.6</c:v>
                </c:pt>
                <c:pt idx="17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013-4A5F-AA48-062F0B0F6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364096"/>
        <c:scaling>
          <c:orientation val="minMax"/>
          <c:max val="12.1"/>
          <c:min val="1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0">
                  <c:v>184.23684210526315</c:v>
                </c:pt>
                <c:pt idx="1">
                  <c:v>184.21875</c:v>
                </c:pt>
                <c:pt idx="2">
                  <c:v>184.04761904761904</c:v>
                </c:pt>
                <c:pt idx="3">
                  <c:v>184.07894736842104</c:v>
                </c:pt>
                <c:pt idx="4">
                  <c:v>184.05263157894737</c:v>
                </c:pt>
                <c:pt idx="5">
                  <c:v>183.97368421052633</c:v>
                </c:pt>
                <c:pt idx="6">
                  <c:v>183.94401544401543</c:v>
                </c:pt>
                <c:pt idx="7">
                  <c:v>183.94736842105263</c:v>
                </c:pt>
                <c:pt idx="8">
                  <c:v>183.78947368421052</c:v>
                </c:pt>
                <c:pt idx="9">
                  <c:v>183.71052631578948</c:v>
                </c:pt>
                <c:pt idx="10">
                  <c:v>183.92105263157896</c:v>
                </c:pt>
                <c:pt idx="11">
                  <c:v>183.39473684210526</c:v>
                </c:pt>
                <c:pt idx="12">
                  <c:v>183.76315789473685</c:v>
                </c:pt>
                <c:pt idx="13">
                  <c:v>184</c:v>
                </c:pt>
                <c:pt idx="14">
                  <c:v>183.84632034632034</c:v>
                </c:pt>
                <c:pt idx="15">
                  <c:v>183.69691119691117</c:v>
                </c:pt>
                <c:pt idx="16">
                  <c:v>183.83590733590734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E-4980-8A36-A4B39649F581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0">
                  <c:v>183.75952380952381</c:v>
                </c:pt>
                <c:pt idx="1">
                  <c:v>183.54459459459457</c:v>
                </c:pt>
                <c:pt idx="2">
                  <c:v>183.54761904761901</c:v>
                </c:pt>
                <c:pt idx="3">
                  <c:v>183.31000000000003</c:v>
                </c:pt>
                <c:pt idx="4">
                  <c:v>183.18117647058821</c:v>
                </c:pt>
                <c:pt idx="5">
                  <c:v>183.25</c:v>
                </c:pt>
                <c:pt idx="6">
                  <c:v>182.52021276595741</c:v>
                </c:pt>
                <c:pt idx="7">
                  <c:v>182.39879518072283</c:v>
                </c:pt>
                <c:pt idx="8">
                  <c:v>184.36818181818182</c:v>
                </c:pt>
                <c:pt idx="9">
                  <c:v>183.91609195402299</c:v>
                </c:pt>
                <c:pt idx="10">
                  <c:v>183.69874999999999</c:v>
                </c:pt>
                <c:pt idx="11">
                  <c:v>184.08395061728393</c:v>
                </c:pt>
                <c:pt idx="12">
                  <c:v>184.44606741573034</c:v>
                </c:pt>
                <c:pt idx="13">
                  <c:v>184.29866666666669</c:v>
                </c:pt>
                <c:pt idx="14">
                  <c:v>184.4698795180723</c:v>
                </c:pt>
                <c:pt idx="15">
                  <c:v>184.5556818181818</c:v>
                </c:pt>
                <c:pt idx="16">
                  <c:v>184.62467532467539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E-4980-8A36-A4B39649F581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0">
                  <c:v>186.61111111111111</c:v>
                </c:pt>
                <c:pt idx="1">
                  <c:v>186.47058823529412</c:v>
                </c:pt>
                <c:pt idx="2">
                  <c:v>186.25</c:v>
                </c:pt>
                <c:pt idx="3">
                  <c:v>186.47619047619048</c:v>
                </c:pt>
                <c:pt idx="4">
                  <c:v>186.1904761904762</c:v>
                </c:pt>
                <c:pt idx="5">
                  <c:v>186.42105263157896</c:v>
                </c:pt>
                <c:pt idx="6">
                  <c:v>186.5</c:v>
                </c:pt>
                <c:pt idx="7">
                  <c:v>186.55555555555554</c:v>
                </c:pt>
                <c:pt idx="8">
                  <c:v>186.36842105263159</c:v>
                </c:pt>
                <c:pt idx="9">
                  <c:v>185.88235294117646</c:v>
                </c:pt>
                <c:pt idx="10">
                  <c:v>185.84210526315789</c:v>
                </c:pt>
                <c:pt idx="11">
                  <c:v>187.29411764705881</c:v>
                </c:pt>
                <c:pt idx="12">
                  <c:v>187.75</c:v>
                </c:pt>
                <c:pt idx="13">
                  <c:v>187.05</c:v>
                </c:pt>
                <c:pt idx="14">
                  <c:v>186.05555555555554</c:v>
                </c:pt>
                <c:pt idx="15">
                  <c:v>185.76470588235293</c:v>
                </c:pt>
                <c:pt idx="16">
                  <c:v>187.7904761904762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1E-4980-8A36-A4B39649F581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185.34899999999999</c:v>
                </c:pt>
                <c:pt idx="1">
                  <c:v>184.63900000000001</c:v>
                </c:pt>
                <c:pt idx="2">
                  <c:v>184.33099999999999</c:v>
                </c:pt>
                <c:pt idx="3">
                  <c:v>183.989</c:v>
                </c:pt>
                <c:pt idx="4">
                  <c:v>186.51300000000001</c:v>
                </c:pt>
                <c:pt idx="5">
                  <c:v>187.005</c:v>
                </c:pt>
                <c:pt idx="6">
                  <c:v>187.137</c:v>
                </c:pt>
                <c:pt idx="7">
                  <c:v>186.50299999999999</c:v>
                </c:pt>
                <c:pt idx="8">
                  <c:v>186.34399999999999</c:v>
                </c:pt>
                <c:pt idx="9">
                  <c:v>186.15100000000001</c:v>
                </c:pt>
                <c:pt idx="10">
                  <c:v>185.97200000000001</c:v>
                </c:pt>
                <c:pt idx="11">
                  <c:v>185.64</c:v>
                </c:pt>
                <c:pt idx="12">
                  <c:v>186.11600000000001</c:v>
                </c:pt>
                <c:pt idx="13">
                  <c:v>186.483</c:v>
                </c:pt>
                <c:pt idx="14">
                  <c:v>186.78800000000001</c:v>
                </c:pt>
                <c:pt idx="15">
                  <c:v>186.62799999999999</c:v>
                </c:pt>
                <c:pt idx="16">
                  <c:v>186.71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1E-4980-8A36-A4B39649F581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0">
                  <c:v>183.55</c:v>
                </c:pt>
                <c:pt idx="1">
                  <c:v>183.45</c:v>
                </c:pt>
                <c:pt idx="2">
                  <c:v>183.76190476190476</c:v>
                </c:pt>
                <c:pt idx="3">
                  <c:v>183.55555555555554</c:v>
                </c:pt>
                <c:pt idx="4">
                  <c:v>183.65</c:v>
                </c:pt>
                <c:pt idx="5">
                  <c:v>183.84210526315789</c:v>
                </c:pt>
                <c:pt idx="6">
                  <c:v>183.55555555555554</c:v>
                </c:pt>
                <c:pt idx="7">
                  <c:v>183.90909090909091</c:v>
                </c:pt>
                <c:pt idx="8">
                  <c:v>183.65</c:v>
                </c:pt>
                <c:pt idx="9">
                  <c:v>182.78947368421052</c:v>
                </c:pt>
                <c:pt idx="10">
                  <c:v>184.14285714285714</c:v>
                </c:pt>
                <c:pt idx="11">
                  <c:v>183.95</c:v>
                </c:pt>
                <c:pt idx="12">
                  <c:v>183.68181818181819</c:v>
                </c:pt>
                <c:pt idx="13">
                  <c:v>184.05</c:v>
                </c:pt>
                <c:pt idx="14">
                  <c:v>184.4</c:v>
                </c:pt>
                <c:pt idx="15">
                  <c:v>183.8</c:v>
                </c:pt>
                <c:pt idx="16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1E-4980-8A36-A4B39649F581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181.38888888888891</c:v>
                </c:pt>
                <c:pt idx="1">
                  <c:v>182.16666666666666</c:v>
                </c:pt>
                <c:pt idx="2">
                  <c:v>184.48015873015871</c:v>
                </c:pt>
                <c:pt idx="3">
                  <c:v>183.94940476190479</c:v>
                </c:pt>
                <c:pt idx="4">
                  <c:v>184.38690476190476</c:v>
                </c:pt>
                <c:pt idx="5">
                  <c:v>184.62179487179489</c:v>
                </c:pt>
                <c:pt idx="6">
                  <c:v>184.82222222222222</c:v>
                </c:pt>
                <c:pt idx="7">
                  <c:v>184.38095238095238</c:v>
                </c:pt>
                <c:pt idx="8">
                  <c:v>185.73106060606059</c:v>
                </c:pt>
                <c:pt idx="9">
                  <c:v>185.3159722222222</c:v>
                </c:pt>
                <c:pt idx="10">
                  <c:v>184.30072463768113</c:v>
                </c:pt>
                <c:pt idx="11">
                  <c:v>184.57280701754385</c:v>
                </c:pt>
                <c:pt idx="12">
                  <c:v>184.64285714285714</c:v>
                </c:pt>
                <c:pt idx="13">
                  <c:v>184.38095238095238</c:v>
                </c:pt>
                <c:pt idx="14">
                  <c:v>183.04310344827587</c:v>
                </c:pt>
                <c:pt idx="15">
                  <c:v>183.57142857142858</c:v>
                </c:pt>
                <c:pt idx="16">
                  <c:v>183.4267676767677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1E-4980-8A36-A4B39649F581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0">
                  <c:v>185.25</c:v>
                </c:pt>
                <c:pt idx="1">
                  <c:v>187.083</c:v>
                </c:pt>
                <c:pt idx="2">
                  <c:v>186.483</c:v>
                </c:pt>
                <c:pt idx="3">
                  <c:v>186.39</c:v>
                </c:pt>
                <c:pt idx="4">
                  <c:v>186.458</c:v>
                </c:pt>
                <c:pt idx="5">
                  <c:v>185.41800000000001</c:v>
                </c:pt>
                <c:pt idx="6">
                  <c:v>184.39699999999999</c:v>
                </c:pt>
                <c:pt idx="7">
                  <c:v>184.11799999999999</c:v>
                </c:pt>
                <c:pt idx="8">
                  <c:v>183.738</c:v>
                </c:pt>
                <c:pt idx="9">
                  <c:v>183.31</c:v>
                </c:pt>
                <c:pt idx="10">
                  <c:v>184.57599999999999</c:v>
                </c:pt>
                <c:pt idx="11">
                  <c:v>184.5</c:v>
                </c:pt>
                <c:pt idx="12">
                  <c:v>184.24199999999999</c:v>
                </c:pt>
                <c:pt idx="13">
                  <c:v>185.066</c:v>
                </c:pt>
                <c:pt idx="14">
                  <c:v>184.667</c:v>
                </c:pt>
                <c:pt idx="15">
                  <c:v>184.786</c:v>
                </c:pt>
                <c:pt idx="16">
                  <c:v>185.29499999999999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1E-4980-8A36-A4B39649F581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0">
                  <c:v>184</c:v>
                </c:pt>
                <c:pt idx="1">
                  <c:v>184.7</c:v>
                </c:pt>
                <c:pt idx="2">
                  <c:v>183.6</c:v>
                </c:pt>
                <c:pt idx="3">
                  <c:v>183.4</c:v>
                </c:pt>
                <c:pt idx="4">
                  <c:v>183</c:v>
                </c:pt>
                <c:pt idx="5">
                  <c:v>184.3</c:v>
                </c:pt>
                <c:pt idx="6">
                  <c:v>184</c:v>
                </c:pt>
                <c:pt idx="7">
                  <c:v>183.4</c:v>
                </c:pt>
                <c:pt idx="8">
                  <c:v>183.5</c:v>
                </c:pt>
                <c:pt idx="9">
                  <c:v>184.1</c:v>
                </c:pt>
                <c:pt idx="10">
                  <c:v>183.8</c:v>
                </c:pt>
                <c:pt idx="11">
                  <c:v>183.8</c:v>
                </c:pt>
                <c:pt idx="12">
                  <c:v>184.2</c:v>
                </c:pt>
                <c:pt idx="13">
                  <c:v>183.8</c:v>
                </c:pt>
                <c:pt idx="14">
                  <c:v>183</c:v>
                </c:pt>
                <c:pt idx="15">
                  <c:v>183</c:v>
                </c:pt>
                <c:pt idx="16">
                  <c:v>183.6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1E-4980-8A36-A4B39649F581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184.25</c:v>
                </c:pt>
                <c:pt idx="1">
                  <c:v>182.88</c:v>
                </c:pt>
                <c:pt idx="2">
                  <c:v>184.12</c:v>
                </c:pt>
                <c:pt idx="3">
                  <c:v>184.59</c:v>
                </c:pt>
                <c:pt idx="4">
                  <c:v>185.23</c:v>
                </c:pt>
                <c:pt idx="5">
                  <c:v>185.27</c:v>
                </c:pt>
                <c:pt idx="6">
                  <c:v>184.25</c:v>
                </c:pt>
                <c:pt idx="7">
                  <c:v>182.87</c:v>
                </c:pt>
                <c:pt idx="8">
                  <c:v>184.52</c:v>
                </c:pt>
                <c:pt idx="9">
                  <c:v>185.42</c:v>
                </c:pt>
                <c:pt idx="10">
                  <c:v>184.64</c:v>
                </c:pt>
                <c:pt idx="11">
                  <c:v>184.6</c:v>
                </c:pt>
                <c:pt idx="12">
                  <c:v>186.54</c:v>
                </c:pt>
                <c:pt idx="13">
                  <c:v>183.13</c:v>
                </c:pt>
                <c:pt idx="14">
                  <c:v>182.38</c:v>
                </c:pt>
                <c:pt idx="15">
                  <c:v>182.63</c:v>
                </c:pt>
                <c:pt idx="16">
                  <c:v>183.08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1E-4980-8A36-A4B39649F581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182.08333333333334</c:v>
                </c:pt>
                <c:pt idx="2">
                  <c:v>182.8</c:v>
                </c:pt>
                <c:pt idx="3">
                  <c:v>183.33333333333334</c:v>
                </c:pt>
                <c:pt idx="4">
                  <c:v>183.66666666666666</c:v>
                </c:pt>
                <c:pt idx="5">
                  <c:v>185.42857142857142</c:v>
                </c:pt>
                <c:pt idx="6">
                  <c:v>184.69230769230768</c:v>
                </c:pt>
                <c:pt idx="7">
                  <c:v>182.75</c:v>
                </c:pt>
                <c:pt idx="8">
                  <c:v>182.15384615384616</c:v>
                </c:pt>
                <c:pt idx="9">
                  <c:v>181.86666666666667</c:v>
                </c:pt>
                <c:pt idx="10">
                  <c:v>182.75</c:v>
                </c:pt>
                <c:pt idx="11">
                  <c:v>184.08333333333334</c:v>
                </c:pt>
                <c:pt idx="12">
                  <c:v>182.66666666666666</c:v>
                </c:pt>
                <c:pt idx="13">
                  <c:v>182</c:v>
                </c:pt>
                <c:pt idx="14">
                  <c:v>182.06666666666666</c:v>
                </c:pt>
                <c:pt idx="15">
                  <c:v>183.73333333333332</c:v>
                </c:pt>
                <c:pt idx="16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1E-4980-8A36-A4B39649F581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1E-4980-8A36-A4B39649F581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184.26615176830967</c:v>
                </c:pt>
                <c:pt idx="1">
                  <c:v>184.12359328298888</c:v>
                </c:pt>
                <c:pt idx="2">
                  <c:v>184.34213015873013</c:v>
                </c:pt>
                <c:pt idx="3">
                  <c:v>184.30724314954051</c:v>
                </c:pt>
                <c:pt idx="4">
                  <c:v>184.63288556685833</c:v>
                </c:pt>
                <c:pt idx="5">
                  <c:v>184.95302084056294</c:v>
                </c:pt>
                <c:pt idx="6">
                  <c:v>184.58183136800579</c:v>
                </c:pt>
                <c:pt idx="7">
                  <c:v>184.08327624473742</c:v>
                </c:pt>
                <c:pt idx="8">
                  <c:v>184.41629833149307</c:v>
                </c:pt>
                <c:pt idx="9">
                  <c:v>184.24620837840885</c:v>
                </c:pt>
                <c:pt idx="10">
                  <c:v>184.36434896752752</c:v>
                </c:pt>
                <c:pt idx="11">
                  <c:v>184.59189454573249</c:v>
                </c:pt>
                <c:pt idx="12">
                  <c:v>184.80485673018092</c:v>
                </c:pt>
                <c:pt idx="13">
                  <c:v>184.42586190476192</c:v>
                </c:pt>
                <c:pt idx="14">
                  <c:v>184.07165255348906</c:v>
                </c:pt>
                <c:pt idx="15">
                  <c:v>184.21660608022077</c:v>
                </c:pt>
                <c:pt idx="16">
                  <c:v>184.71628265278267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1E-4980-8A36-A4B39649F581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5.2222222222222001</c:v>
                </c:pt>
                <c:pt idx="1">
                  <c:v>4.9996666666666556</c:v>
                </c:pt>
                <c:pt idx="2">
                  <c:v>3.6829999999999927</c:v>
                </c:pt>
                <c:pt idx="3">
                  <c:v>3.1661904761904509</c:v>
                </c:pt>
                <c:pt idx="4">
                  <c:v>3.5130000000000052</c:v>
                </c:pt>
                <c:pt idx="5">
                  <c:v>3.7549999999999955</c:v>
                </c:pt>
                <c:pt idx="6">
                  <c:v>4.6167872340425902</c:v>
                </c:pt>
                <c:pt idx="7">
                  <c:v>4.1567603748327144</c:v>
                </c:pt>
                <c:pt idx="8">
                  <c:v>4.214574898785429</c:v>
                </c:pt>
                <c:pt idx="9">
                  <c:v>4.2843333333333362</c:v>
                </c:pt>
                <c:pt idx="10">
                  <c:v>3.2220000000000084</c:v>
                </c:pt>
                <c:pt idx="11">
                  <c:v>3.8993808049535517</c:v>
                </c:pt>
                <c:pt idx="12">
                  <c:v>5.0833333333333428</c:v>
                </c:pt>
                <c:pt idx="13">
                  <c:v>5.0500000000000114</c:v>
                </c:pt>
                <c:pt idx="14">
                  <c:v>4.721333333333348</c:v>
                </c:pt>
                <c:pt idx="15">
                  <c:v>3.9979999999999905</c:v>
                </c:pt>
                <c:pt idx="16">
                  <c:v>4.7104761904761858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A1E-4980-8A36-A4B39649F581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179</c:v>
                </c:pt>
                <c:pt idx="1">
                  <c:v>179</c:v>
                </c:pt>
                <c:pt idx="2">
                  <c:v>179</c:v>
                </c:pt>
                <c:pt idx="3">
                  <c:v>179</c:v>
                </c:pt>
                <c:pt idx="4">
                  <c:v>179</c:v>
                </c:pt>
                <c:pt idx="5">
                  <c:v>179</c:v>
                </c:pt>
                <c:pt idx="6">
                  <c:v>179</c:v>
                </c:pt>
                <c:pt idx="7">
                  <c:v>179</c:v>
                </c:pt>
                <c:pt idx="8">
                  <c:v>179</c:v>
                </c:pt>
                <c:pt idx="9">
                  <c:v>179</c:v>
                </c:pt>
                <c:pt idx="10">
                  <c:v>179</c:v>
                </c:pt>
                <c:pt idx="11">
                  <c:v>179</c:v>
                </c:pt>
                <c:pt idx="12">
                  <c:v>179</c:v>
                </c:pt>
                <c:pt idx="13">
                  <c:v>179</c:v>
                </c:pt>
                <c:pt idx="14">
                  <c:v>179</c:v>
                </c:pt>
                <c:pt idx="15">
                  <c:v>179</c:v>
                </c:pt>
                <c:pt idx="16">
                  <c:v>179</c:v>
                </c:pt>
                <c:pt idx="17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1E-4980-8A36-A4B39649F581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A1E-4980-8A36-A4B39649F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574528"/>
        <c:scaling>
          <c:orientation val="minMax"/>
          <c:max val="194"/>
          <c:min val="17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0">
                  <c:v>147.89473684210526</c:v>
                </c:pt>
                <c:pt idx="1">
                  <c:v>147.78125</c:v>
                </c:pt>
                <c:pt idx="2">
                  <c:v>147.83333333333334</c:v>
                </c:pt>
                <c:pt idx="3">
                  <c:v>147.89473684210526</c:v>
                </c:pt>
                <c:pt idx="4">
                  <c:v>148.07894736842104</c:v>
                </c:pt>
                <c:pt idx="5">
                  <c:v>147.94736842105263</c:v>
                </c:pt>
                <c:pt idx="6">
                  <c:v>147.83204633204633</c:v>
                </c:pt>
                <c:pt idx="7">
                  <c:v>147.44736842105263</c:v>
                </c:pt>
                <c:pt idx="8">
                  <c:v>147.05263157894737</c:v>
                </c:pt>
                <c:pt idx="9">
                  <c:v>147.26315789473685</c:v>
                </c:pt>
                <c:pt idx="10">
                  <c:v>148.15789473684211</c:v>
                </c:pt>
                <c:pt idx="11">
                  <c:v>147.63157894736841</c:v>
                </c:pt>
                <c:pt idx="12">
                  <c:v>147.57894736842104</c:v>
                </c:pt>
                <c:pt idx="13">
                  <c:v>147.02631578947367</c:v>
                </c:pt>
                <c:pt idx="14">
                  <c:v>146.8430735930736</c:v>
                </c:pt>
                <c:pt idx="15">
                  <c:v>147.27413127413126</c:v>
                </c:pt>
                <c:pt idx="16">
                  <c:v>147.39092664092666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C-4D01-A200-5607A542AC12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0">
                  <c:v>149.92619047619041</c:v>
                </c:pt>
                <c:pt idx="1">
                  <c:v>148.21710526315786</c:v>
                </c:pt>
                <c:pt idx="2">
                  <c:v>147.57874999999999</c:v>
                </c:pt>
                <c:pt idx="3">
                  <c:v>147.76329113924049</c:v>
                </c:pt>
                <c:pt idx="4">
                  <c:v>147.40117647058821</c:v>
                </c:pt>
                <c:pt idx="5">
                  <c:v>147.75744680851059</c:v>
                </c:pt>
                <c:pt idx="6">
                  <c:v>147.12021276595738</c:v>
                </c:pt>
                <c:pt idx="7">
                  <c:v>148.45365853658532</c:v>
                </c:pt>
                <c:pt idx="8">
                  <c:v>148.95172413793108</c:v>
                </c:pt>
                <c:pt idx="9">
                  <c:v>147.9918604651163</c:v>
                </c:pt>
                <c:pt idx="10">
                  <c:v>148.13374999999996</c:v>
                </c:pt>
                <c:pt idx="11">
                  <c:v>148.11428571428573</c:v>
                </c:pt>
                <c:pt idx="12">
                  <c:v>147.86321839080463</c:v>
                </c:pt>
                <c:pt idx="13">
                  <c:v>148.10799999999995</c:v>
                </c:pt>
                <c:pt idx="14">
                  <c:v>148.55421686746985</c:v>
                </c:pt>
                <c:pt idx="15">
                  <c:v>148.45842696629217</c:v>
                </c:pt>
                <c:pt idx="16">
                  <c:v>148.46493506493508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C-4D01-A200-5607A542AC12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0">
                  <c:v>149.47058823529412</c:v>
                </c:pt>
                <c:pt idx="1">
                  <c:v>149.21052631578948</c:v>
                </c:pt>
                <c:pt idx="2">
                  <c:v>147.75</c:v>
                </c:pt>
                <c:pt idx="3">
                  <c:v>146.52380952380952</c:v>
                </c:pt>
                <c:pt idx="4">
                  <c:v>148.22222222222223</c:v>
                </c:pt>
                <c:pt idx="5">
                  <c:v>151.33333333333334</c:v>
                </c:pt>
                <c:pt idx="6">
                  <c:v>150.73333333333332</c:v>
                </c:pt>
                <c:pt idx="7">
                  <c:v>150.8235294117647</c:v>
                </c:pt>
                <c:pt idx="8">
                  <c:v>150.57142857142858</c:v>
                </c:pt>
                <c:pt idx="9">
                  <c:v>150</c:v>
                </c:pt>
                <c:pt idx="10">
                  <c:v>150.85</c:v>
                </c:pt>
                <c:pt idx="11">
                  <c:v>150.76470588235293</c:v>
                </c:pt>
                <c:pt idx="12">
                  <c:v>151.5</c:v>
                </c:pt>
                <c:pt idx="13">
                  <c:v>152.6</c:v>
                </c:pt>
                <c:pt idx="14">
                  <c:v>151</c:v>
                </c:pt>
                <c:pt idx="15">
                  <c:v>147</c:v>
                </c:pt>
                <c:pt idx="16">
                  <c:v>146.53333333333333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C-4D01-A200-5607A542AC12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146.31700000000001</c:v>
                </c:pt>
                <c:pt idx="1">
                  <c:v>146.09700000000001</c:v>
                </c:pt>
                <c:pt idx="2">
                  <c:v>146.761</c:v>
                </c:pt>
                <c:pt idx="3">
                  <c:v>147.21700000000001</c:v>
                </c:pt>
                <c:pt idx="4">
                  <c:v>147.97</c:v>
                </c:pt>
                <c:pt idx="5">
                  <c:v>149.04599999999999</c:v>
                </c:pt>
                <c:pt idx="6">
                  <c:v>149.119</c:v>
                </c:pt>
                <c:pt idx="7">
                  <c:v>149.87899999999999</c:v>
                </c:pt>
                <c:pt idx="8">
                  <c:v>149.37200000000001</c:v>
                </c:pt>
                <c:pt idx="9">
                  <c:v>149.26300000000001</c:v>
                </c:pt>
                <c:pt idx="10">
                  <c:v>148.572</c:v>
                </c:pt>
                <c:pt idx="11">
                  <c:v>148.08600000000001</c:v>
                </c:pt>
                <c:pt idx="12">
                  <c:v>148.71</c:v>
                </c:pt>
                <c:pt idx="13">
                  <c:v>149.036</c:v>
                </c:pt>
                <c:pt idx="14">
                  <c:v>149.13200000000001</c:v>
                </c:pt>
                <c:pt idx="15">
                  <c:v>149.01900000000001</c:v>
                </c:pt>
                <c:pt idx="16">
                  <c:v>149.059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C-4D01-A200-5607A542AC12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147.6</c:v>
                </c:pt>
                <c:pt idx="2">
                  <c:v>148.23809523809524</c:v>
                </c:pt>
                <c:pt idx="3">
                  <c:v>147.55555555555554</c:v>
                </c:pt>
                <c:pt idx="4">
                  <c:v>147.15</c:v>
                </c:pt>
                <c:pt idx="5">
                  <c:v>147.52631578947367</c:v>
                </c:pt>
                <c:pt idx="6">
                  <c:v>148.11111111111111</c:v>
                </c:pt>
                <c:pt idx="7">
                  <c:v>146.95454545454547</c:v>
                </c:pt>
                <c:pt idx="8">
                  <c:v>147.9</c:v>
                </c:pt>
                <c:pt idx="9">
                  <c:v>148.36842105263159</c:v>
                </c:pt>
                <c:pt idx="10">
                  <c:v>148.14285714285714</c:v>
                </c:pt>
                <c:pt idx="11">
                  <c:v>148.05000000000001</c:v>
                </c:pt>
                <c:pt idx="12">
                  <c:v>147.77272727272728</c:v>
                </c:pt>
                <c:pt idx="13">
                  <c:v>147.9</c:v>
                </c:pt>
                <c:pt idx="14">
                  <c:v>147.75</c:v>
                </c:pt>
                <c:pt idx="15">
                  <c:v>148.05000000000001</c:v>
                </c:pt>
                <c:pt idx="16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C-4D01-A200-5607A542AC12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147.61111111111111</c:v>
                </c:pt>
                <c:pt idx="1">
                  <c:v>147.74333333333331</c:v>
                </c:pt>
                <c:pt idx="2">
                  <c:v>147.5</c:v>
                </c:pt>
                <c:pt idx="3">
                  <c:v>147.0864197530864</c:v>
                </c:pt>
                <c:pt idx="4">
                  <c:v>147.2948717948718</c:v>
                </c:pt>
                <c:pt idx="5">
                  <c:v>147.36956521739128</c:v>
                </c:pt>
                <c:pt idx="6">
                  <c:v>146.83333333333337</c:v>
                </c:pt>
                <c:pt idx="7">
                  <c:v>147.2037037037037</c:v>
                </c:pt>
                <c:pt idx="8">
                  <c:v>147.79545454545456</c:v>
                </c:pt>
                <c:pt idx="9">
                  <c:v>147.74621212121212</c:v>
                </c:pt>
                <c:pt idx="10">
                  <c:v>146.62719298245617</c:v>
                </c:pt>
                <c:pt idx="11">
                  <c:v>147.11111111111111</c:v>
                </c:pt>
                <c:pt idx="12">
                  <c:v>147.09558823529409</c:v>
                </c:pt>
                <c:pt idx="13">
                  <c:v>147.58974358974362</c:v>
                </c:pt>
                <c:pt idx="14">
                  <c:v>148.7222222222222</c:v>
                </c:pt>
                <c:pt idx="15">
                  <c:v>148.45333333333335</c:v>
                </c:pt>
                <c:pt idx="16">
                  <c:v>149.21212121212122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3C-4D01-A200-5607A542AC12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0">
                  <c:v>150.286</c:v>
                </c:pt>
                <c:pt idx="1">
                  <c:v>150.34700000000001</c:v>
                </c:pt>
                <c:pt idx="2">
                  <c:v>149.13900000000001</c:v>
                </c:pt>
                <c:pt idx="3">
                  <c:v>148.63800000000001</c:v>
                </c:pt>
                <c:pt idx="4">
                  <c:v>148.35499999999999</c:v>
                </c:pt>
                <c:pt idx="5">
                  <c:v>147.04499999999999</c:v>
                </c:pt>
                <c:pt idx="6">
                  <c:v>146.68799999999999</c:v>
                </c:pt>
                <c:pt idx="7">
                  <c:v>146.44800000000001</c:v>
                </c:pt>
                <c:pt idx="8">
                  <c:v>144.65600000000001</c:v>
                </c:pt>
                <c:pt idx="9">
                  <c:v>144.22399999999999</c:v>
                </c:pt>
                <c:pt idx="10">
                  <c:v>145.48500000000001</c:v>
                </c:pt>
                <c:pt idx="11">
                  <c:v>145.41900000000001</c:v>
                </c:pt>
                <c:pt idx="12">
                  <c:v>144.761</c:v>
                </c:pt>
                <c:pt idx="13">
                  <c:v>144.88499999999999</c:v>
                </c:pt>
                <c:pt idx="14">
                  <c:v>146</c:v>
                </c:pt>
                <c:pt idx="15">
                  <c:v>146.274</c:v>
                </c:pt>
                <c:pt idx="16">
                  <c:v>146.67599999999999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3C-4D01-A200-5607A542AC12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0">
                  <c:v>146.6</c:v>
                </c:pt>
                <c:pt idx="1">
                  <c:v>146.30000000000001</c:v>
                </c:pt>
                <c:pt idx="2">
                  <c:v>146.5</c:v>
                </c:pt>
                <c:pt idx="3">
                  <c:v>145.5</c:v>
                </c:pt>
                <c:pt idx="4">
                  <c:v>149.6</c:v>
                </c:pt>
                <c:pt idx="5">
                  <c:v>146.4</c:v>
                </c:pt>
                <c:pt idx="6">
                  <c:v>146.30000000000001</c:v>
                </c:pt>
                <c:pt idx="7">
                  <c:v>145.69999999999999</c:v>
                </c:pt>
                <c:pt idx="8">
                  <c:v>146.30000000000001</c:v>
                </c:pt>
                <c:pt idx="9">
                  <c:v>145.9</c:v>
                </c:pt>
                <c:pt idx="10">
                  <c:v>146</c:v>
                </c:pt>
                <c:pt idx="11">
                  <c:v>146.4</c:v>
                </c:pt>
                <c:pt idx="12">
                  <c:v>146.80000000000001</c:v>
                </c:pt>
                <c:pt idx="13">
                  <c:v>147.30000000000001</c:v>
                </c:pt>
                <c:pt idx="14">
                  <c:v>148.19999999999999</c:v>
                </c:pt>
                <c:pt idx="15">
                  <c:v>147.1</c:v>
                </c:pt>
                <c:pt idx="16">
                  <c:v>147.19999999999999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C-4D01-A200-5607A542AC12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146.62</c:v>
                </c:pt>
                <c:pt idx="1">
                  <c:v>144.77000000000001</c:v>
                </c:pt>
                <c:pt idx="2">
                  <c:v>144.69999999999999</c:v>
                </c:pt>
                <c:pt idx="3">
                  <c:v>145.63</c:v>
                </c:pt>
                <c:pt idx="4">
                  <c:v>145.77000000000001</c:v>
                </c:pt>
                <c:pt idx="5">
                  <c:v>145.9</c:v>
                </c:pt>
                <c:pt idx="6">
                  <c:v>145.72999999999999</c:v>
                </c:pt>
                <c:pt idx="7">
                  <c:v>144.83000000000001</c:v>
                </c:pt>
                <c:pt idx="8">
                  <c:v>144.97999999999999</c:v>
                </c:pt>
                <c:pt idx="9">
                  <c:v>144.96</c:v>
                </c:pt>
                <c:pt idx="10">
                  <c:v>145.19</c:v>
                </c:pt>
                <c:pt idx="11">
                  <c:v>145.65</c:v>
                </c:pt>
                <c:pt idx="12">
                  <c:v>145.81</c:v>
                </c:pt>
                <c:pt idx="13">
                  <c:v>146.65</c:v>
                </c:pt>
                <c:pt idx="14">
                  <c:v>145.56</c:v>
                </c:pt>
                <c:pt idx="15">
                  <c:v>145.75</c:v>
                </c:pt>
                <c:pt idx="16">
                  <c:v>146.04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3C-4D01-A200-5607A542AC12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147.91666666666666</c:v>
                </c:pt>
                <c:pt idx="2">
                  <c:v>149.73333333333332</c:v>
                </c:pt>
                <c:pt idx="3">
                  <c:v>148.33333333333334</c:v>
                </c:pt>
                <c:pt idx="4">
                  <c:v>148</c:v>
                </c:pt>
                <c:pt idx="5">
                  <c:v>149.35714285714286</c:v>
                </c:pt>
                <c:pt idx="6">
                  <c:v>147.61538461538461</c:v>
                </c:pt>
                <c:pt idx="7">
                  <c:v>147.53846153846155</c:v>
                </c:pt>
                <c:pt idx="8">
                  <c:v>147.15384615384616</c:v>
                </c:pt>
                <c:pt idx="9">
                  <c:v>147.19999999999999</c:v>
                </c:pt>
                <c:pt idx="10">
                  <c:v>148.33333333333334</c:v>
                </c:pt>
                <c:pt idx="11">
                  <c:v>147.71428571428572</c:v>
                </c:pt>
                <c:pt idx="12">
                  <c:v>148.26666666666668</c:v>
                </c:pt>
                <c:pt idx="13">
                  <c:v>147.6</c:v>
                </c:pt>
                <c:pt idx="14">
                  <c:v>148.4</c:v>
                </c:pt>
                <c:pt idx="15">
                  <c:v>146.73333333333332</c:v>
                </c:pt>
                <c:pt idx="16">
                  <c:v>147.46666666666667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C-4D01-A200-5607A542AC12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3C-4D01-A200-5607A542AC12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148.05840296274451</c:v>
                </c:pt>
                <c:pt idx="1">
                  <c:v>147.59828815789473</c:v>
                </c:pt>
                <c:pt idx="2">
                  <c:v>147.57335119047622</c:v>
                </c:pt>
                <c:pt idx="3">
                  <c:v>147.21421461471303</c:v>
                </c:pt>
                <c:pt idx="4">
                  <c:v>147.78422178561033</c:v>
                </c:pt>
                <c:pt idx="5">
                  <c:v>147.96821724269046</c:v>
                </c:pt>
                <c:pt idx="6">
                  <c:v>147.60824214911659</c:v>
                </c:pt>
                <c:pt idx="7">
                  <c:v>147.52782670661136</c:v>
                </c:pt>
                <c:pt idx="8">
                  <c:v>147.47330849876079</c:v>
                </c:pt>
                <c:pt idx="9">
                  <c:v>147.29166515336971</c:v>
                </c:pt>
                <c:pt idx="10">
                  <c:v>147.54920281954884</c:v>
                </c:pt>
                <c:pt idx="11">
                  <c:v>147.49409673694043</c:v>
                </c:pt>
                <c:pt idx="12">
                  <c:v>147.61581479339137</c:v>
                </c:pt>
                <c:pt idx="13">
                  <c:v>147.86950593792173</c:v>
                </c:pt>
                <c:pt idx="14">
                  <c:v>148.01615126827659</c:v>
                </c:pt>
                <c:pt idx="15">
                  <c:v>147.41122249070901</c:v>
                </c:pt>
                <c:pt idx="16">
                  <c:v>147.64429829179829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3C-4D01-A200-5607A542AC12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3.9689999999999941</c:v>
                </c:pt>
                <c:pt idx="1">
                  <c:v>5.5769999999999982</c:v>
                </c:pt>
                <c:pt idx="2">
                  <c:v>5.0333333333333314</c:v>
                </c:pt>
                <c:pt idx="3">
                  <c:v>3.1380000000000052</c:v>
                </c:pt>
                <c:pt idx="4">
                  <c:v>3.8299999999999841</c:v>
                </c:pt>
                <c:pt idx="5">
                  <c:v>5.4333333333333371</c:v>
                </c:pt>
                <c:pt idx="6">
                  <c:v>5.0033333333333303</c:v>
                </c:pt>
                <c:pt idx="7">
                  <c:v>5.9935294117646833</c:v>
                </c:pt>
                <c:pt idx="8">
                  <c:v>5.9154285714285777</c:v>
                </c:pt>
                <c:pt idx="9">
                  <c:v>5.7760000000000105</c:v>
                </c:pt>
                <c:pt idx="10">
                  <c:v>5.6599999999999966</c:v>
                </c:pt>
                <c:pt idx="11">
                  <c:v>5.3457058823529167</c:v>
                </c:pt>
                <c:pt idx="12">
                  <c:v>6.7390000000000043</c:v>
                </c:pt>
                <c:pt idx="13">
                  <c:v>7.7150000000000034</c:v>
                </c:pt>
                <c:pt idx="14">
                  <c:v>5.4399999999999977</c:v>
                </c:pt>
                <c:pt idx="15">
                  <c:v>3.2690000000000055</c:v>
                </c:pt>
                <c:pt idx="16">
                  <c:v>3.1721212121212261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3C-4D01-A200-5607A542AC12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3C-4D01-A200-5607A542AC12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156</c:v>
                </c:pt>
                <c:pt idx="1">
                  <c:v>156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156</c:v>
                </c:pt>
                <c:pt idx="6">
                  <c:v>156</c:v>
                </c:pt>
                <c:pt idx="7">
                  <c:v>156</c:v>
                </c:pt>
                <c:pt idx="8">
                  <c:v>156</c:v>
                </c:pt>
                <c:pt idx="9">
                  <c:v>156</c:v>
                </c:pt>
                <c:pt idx="10">
                  <c:v>156</c:v>
                </c:pt>
                <c:pt idx="11">
                  <c:v>156</c:v>
                </c:pt>
                <c:pt idx="12">
                  <c:v>156</c:v>
                </c:pt>
                <c:pt idx="13">
                  <c:v>156</c:v>
                </c:pt>
                <c:pt idx="14">
                  <c:v>156</c:v>
                </c:pt>
                <c:pt idx="15">
                  <c:v>156</c:v>
                </c:pt>
                <c:pt idx="16">
                  <c:v>156</c:v>
                </c:pt>
                <c:pt idx="17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73C-4D01-A200-5607A542A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138240"/>
        <c:scaling>
          <c:orientation val="minMax"/>
          <c:max val="164"/>
          <c:min val="13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0">
                  <c:v>54.10526315789474</c:v>
                </c:pt>
                <c:pt idx="1">
                  <c:v>54.21875</c:v>
                </c:pt>
                <c:pt idx="2">
                  <c:v>54.738095238095241</c:v>
                </c:pt>
                <c:pt idx="3">
                  <c:v>54.421052631578945</c:v>
                </c:pt>
                <c:pt idx="4">
                  <c:v>54.736842105263158</c:v>
                </c:pt>
                <c:pt idx="5">
                  <c:v>54.526315789473685</c:v>
                </c:pt>
                <c:pt idx="6">
                  <c:v>54.472007722007724</c:v>
                </c:pt>
                <c:pt idx="7">
                  <c:v>54.026315789473685</c:v>
                </c:pt>
                <c:pt idx="8">
                  <c:v>54.157894736842103</c:v>
                </c:pt>
                <c:pt idx="9">
                  <c:v>53.973684210526315</c:v>
                </c:pt>
                <c:pt idx="10">
                  <c:v>54.10526315789474</c:v>
                </c:pt>
                <c:pt idx="11">
                  <c:v>54.131578947368418</c:v>
                </c:pt>
                <c:pt idx="12">
                  <c:v>54.342105263157897</c:v>
                </c:pt>
                <c:pt idx="13">
                  <c:v>54.289473684210527</c:v>
                </c:pt>
                <c:pt idx="14">
                  <c:v>54.062770562770559</c:v>
                </c:pt>
                <c:pt idx="15">
                  <c:v>54.0550193050193</c:v>
                </c:pt>
                <c:pt idx="16">
                  <c:v>54.165057915057915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9-42F6-A871-AB346F4ED5D9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0">
                  <c:v>54.349382716049377</c:v>
                </c:pt>
                <c:pt idx="1">
                  <c:v>54.866216216216216</c:v>
                </c:pt>
                <c:pt idx="2">
                  <c:v>53.60749999999998</c:v>
                </c:pt>
                <c:pt idx="3">
                  <c:v>54.262500000000024</c:v>
                </c:pt>
                <c:pt idx="4">
                  <c:v>54.120689655172434</c:v>
                </c:pt>
                <c:pt idx="5">
                  <c:v>54.29999999999999</c:v>
                </c:pt>
                <c:pt idx="6">
                  <c:v>53.830526315789449</c:v>
                </c:pt>
                <c:pt idx="7">
                  <c:v>54.403658536585347</c:v>
                </c:pt>
                <c:pt idx="8">
                  <c:v>54.897701149425274</c:v>
                </c:pt>
                <c:pt idx="9">
                  <c:v>55.294117647058826</c:v>
                </c:pt>
                <c:pt idx="10">
                  <c:v>55.65802469135803</c:v>
                </c:pt>
                <c:pt idx="11">
                  <c:v>55.220987654320972</c:v>
                </c:pt>
                <c:pt idx="12">
                  <c:v>55.031395348837208</c:v>
                </c:pt>
                <c:pt idx="13">
                  <c:v>54.366233766233762</c:v>
                </c:pt>
                <c:pt idx="14">
                  <c:v>55.076543209876533</c:v>
                </c:pt>
                <c:pt idx="15">
                  <c:v>54.915909090909082</c:v>
                </c:pt>
                <c:pt idx="16">
                  <c:v>54.925641025641013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9-42F6-A871-AB346F4ED5D9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0">
                  <c:v>57.133333333333333</c:v>
                </c:pt>
                <c:pt idx="1">
                  <c:v>57.210526315789473</c:v>
                </c:pt>
                <c:pt idx="2">
                  <c:v>56.411764705882355</c:v>
                </c:pt>
                <c:pt idx="3">
                  <c:v>56.10526315789474</c:v>
                </c:pt>
                <c:pt idx="4">
                  <c:v>56.235294117647058</c:v>
                </c:pt>
                <c:pt idx="5">
                  <c:v>57.266666666666666</c:v>
                </c:pt>
                <c:pt idx="6">
                  <c:v>57.8</c:v>
                </c:pt>
                <c:pt idx="7">
                  <c:v>57.142857142857146</c:v>
                </c:pt>
                <c:pt idx="8">
                  <c:v>56.722222222222221</c:v>
                </c:pt>
                <c:pt idx="9">
                  <c:v>55.823529411764703</c:v>
                </c:pt>
                <c:pt idx="10">
                  <c:v>57.722222222222221</c:v>
                </c:pt>
                <c:pt idx="11">
                  <c:v>57.111111111111114</c:v>
                </c:pt>
                <c:pt idx="12">
                  <c:v>56.863636363636367</c:v>
                </c:pt>
                <c:pt idx="13">
                  <c:v>56.454545454545453</c:v>
                </c:pt>
                <c:pt idx="14">
                  <c:v>55.833333333333336</c:v>
                </c:pt>
                <c:pt idx="15">
                  <c:v>55.10526315789474</c:v>
                </c:pt>
                <c:pt idx="16">
                  <c:v>56.571428571428569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9-42F6-A871-AB346F4ED5D9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53.411999999999999</c:v>
                </c:pt>
                <c:pt idx="1">
                  <c:v>52.878</c:v>
                </c:pt>
                <c:pt idx="2">
                  <c:v>53.759</c:v>
                </c:pt>
                <c:pt idx="3">
                  <c:v>54.631999999999998</c:v>
                </c:pt>
                <c:pt idx="4">
                  <c:v>54.152000000000001</c:v>
                </c:pt>
                <c:pt idx="5">
                  <c:v>53.612000000000002</c:v>
                </c:pt>
                <c:pt idx="6">
                  <c:v>53.22</c:v>
                </c:pt>
                <c:pt idx="7">
                  <c:v>53.649000000000001</c:v>
                </c:pt>
                <c:pt idx="8">
                  <c:v>53.264000000000003</c:v>
                </c:pt>
                <c:pt idx="9">
                  <c:v>53.103999999999999</c:v>
                </c:pt>
                <c:pt idx="10">
                  <c:v>53.494999999999997</c:v>
                </c:pt>
                <c:pt idx="11">
                  <c:v>54.459000000000003</c:v>
                </c:pt>
                <c:pt idx="12">
                  <c:v>54.259</c:v>
                </c:pt>
                <c:pt idx="13">
                  <c:v>54.174999999999997</c:v>
                </c:pt>
                <c:pt idx="14">
                  <c:v>53.783000000000001</c:v>
                </c:pt>
                <c:pt idx="15">
                  <c:v>54.154000000000003</c:v>
                </c:pt>
                <c:pt idx="16">
                  <c:v>53.704000000000001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9-42F6-A871-AB346F4ED5D9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0">
                  <c:v>55.45</c:v>
                </c:pt>
                <c:pt idx="1">
                  <c:v>55.25</c:v>
                </c:pt>
                <c:pt idx="2">
                  <c:v>55.476190476190474</c:v>
                </c:pt>
                <c:pt idx="3">
                  <c:v>55.444444444444443</c:v>
                </c:pt>
                <c:pt idx="4">
                  <c:v>54.9</c:v>
                </c:pt>
                <c:pt idx="5">
                  <c:v>55.368421052631582</c:v>
                </c:pt>
                <c:pt idx="6">
                  <c:v>55.388888888888886</c:v>
                </c:pt>
                <c:pt idx="7">
                  <c:v>54</c:v>
                </c:pt>
                <c:pt idx="8">
                  <c:v>54.3</c:v>
                </c:pt>
                <c:pt idx="9">
                  <c:v>54.94736842105263</c:v>
                </c:pt>
                <c:pt idx="10">
                  <c:v>55</c:v>
                </c:pt>
                <c:pt idx="11">
                  <c:v>55.05</c:v>
                </c:pt>
                <c:pt idx="12">
                  <c:v>55.272727272727273</c:v>
                </c:pt>
                <c:pt idx="13">
                  <c:v>55.7</c:v>
                </c:pt>
                <c:pt idx="14">
                  <c:v>55.5</c:v>
                </c:pt>
                <c:pt idx="15">
                  <c:v>55.1</c:v>
                </c:pt>
                <c:pt idx="16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9-42F6-A871-AB346F4ED5D9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54.888888888888893</c:v>
                </c:pt>
                <c:pt idx="1">
                  <c:v>55.398148148148145</c:v>
                </c:pt>
                <c:pt idx="2">
                  <c:v>55.583333333333336</c:v>
                </c:pt>
                <c:pt idx="3">
                  <c:v>55.196428571428569</c:v>
                </c:pt>
                <c:pt idx="4">
                  <c:v>55.327380952380956</c:v>
                </c:pt>
                <c:pt idx="5">
                  <c:v>55.326666666666661</c:v>
                </c:pt>
                <c:pt idx="6">
                  <c:v>55.181034482758619</c:v>
                </c:pt>
                <c:pt idx="7">
                  <c:v>54.80952380952381</c:v>
                </c:pt>
                <c:pt idx="8">
                  <c:v>55.923809523809517</c:v>
                </c:pt>
                <c:pt idx="9">
                  <c:v>55.816666666666663</c:v>
                </c:pt>
                <c:pt idx="10">
                  <c:v>55.320454545454545</c:v>
                </c:pt>
                <c:pt idx="11">
                  <c:v>56.580701754385963</c:v>
                </c:pt>
                <c:pt idx="12">
                  <c:v>56.336458333333333</c:v>
                </c:pt>
                <c:pt idx="13">
                  <c:v>55.949404761904766</c:v>
                </c:pt>
                <c:pt idx="14">
                  <c:v>55.994444444444447</c:v>
                </c:pt>
                <c:pt idx="15">
                  <c:v>55.901785714285715</c:v>
                </c:pt>
                <c:pt idx="16">
                  <c:v>56.361111111111114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F9-42F6-A871-AB346F4ED5D9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0">
                  <c:v>55</c:v>
                </c:pt>
                <c:pt idx="1">
                  <c:v>55.107999999999997</c:v>
                </c:pt>
                <c:pt idx="2">
                  <c:v>55.631999999999998</c:v>
                </c:pt>
                <c:pt idx="3">
                  <c:v>55.534999999999997</c:v>
                </c:pt>
                <c:pt idx="4">
                  <c:v>55.246000000000002</c:v>
                </c:pt>
                <c:pt idx="5">
                  <c:v>55.223999999999997</c:v>
                </c:pt>
                <c:pt idx="6">
                  <c:v>55.015000000000001</c:v>
                </c:pt>
                <c:pt idx="7">
                  <c:v>55.067</c:v>
                </c:pt>
                <c:pt idx="8">
                  <c:v>53.41</c:v>
                </c:pt>
                <c:pt idx="9">
                  <c:v>53.069000000000003</c:v>
                </c:pt>
                <c:pt idx="10">
                  <c:v>53.302999999999997</c:v>
                </c:pt>
                <c:pt idx="11">
                  <c:v>53.902999999999999</c:v>
                </c:pt>
                <c:pt idx="12">
                  <c:v>53.636000000000003</c:v>
                </c:pt>
                <c:pt idx="13">
                  <c:v>53.393000000000001</c:v>
                </c:pt>
                <c:pt idx="14">
                  <c:v>53.384999999999998</c:v>
                </c:pt>
                <c:pt idx="15">
                  <c:v>53.734000000000002</c:v>
                </c:pt>
                <c:pt idx="16">
                  <c:v>54.069000000000003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F9-42F6-A871-AB346F4ED5D9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0">
                  <c:v>55.3</c:v>
                </c:pt>
                <c:pt idx="1">
                  <c:v>54.8</c:v>
                </c:pt>
                <c:pt idx="2">
                  <c:v>54.9</c:v>
                </c:pt>
                <c:pt idx="3">
                  <c:v>54.6</c:v>
                </c:pt>
                <c:pt idx="4">
                  <c:v>56.8</c:v>
                </c:pt>
                <c:pt idx="5">
                  <c:v>55.2</c:v>
                </c:pt>
                <c:pt idx="6">
                  <c:v>54.8</c:v>
                </c:pt>
                <c:pt idx="7">
                  <c:v>54.7</c:v>
                </c:pt>
                <c:pt idx="8">
                  <c:v>55.1</c:v>
                </c:pt>
                <c:pt idx="9">
                  <c:v>55</c:v>
                </c:pt>
                <c:pt idx="10">
                  <c:v>55</c:v>
                </c:pt>
                <c:pt idx="11">
                  <c:v>55.2</c:v>
                </c:pt>
                <c:pt idx="12">
                  <c:v>55.6</c:v>
                </c:pt>
                <c:pt idx="13">
                  <c:v>56</c:v>
                </c:pt>
                <c:pt idx="14">
                  <c:v>56.1</c:v>
                </c:pt>
                <c:pt idx="15">
                  <c:v>55.3</c:v>
                </c:pt>
                <c:pt idx="16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F9-42F6-A871-AB346F4ED5D9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54.67</c:v>
                </c:pt>
                <c:pt idx="1">
                  <c:v>54.35</c:v>
                </c:pt>
                <c:pt idx="2">
                  <c:v>54.53</c:v>
                </c:pt>
                <c:pt idx="3">
                  <c:v>55.28</c:v>
                </c:pt>
                <c:pt idx="4">
                  <c:v>54.79</c:v>
                </c:pt>
                <c:pt idx="5">
                  <c:v>54.98</c:v>
                </c:pt>
                <c:pt idx="6">
                  <c:v>54.46</c:v>
                </c:pt>
                <c:pt idx="7">
                  <c:v>53.93</c:v>
                </c:pt>
                <c:pt idx="8">
                  <c:v>53.87</c:v>
                </c:pt>
                <c:pt idx="9">
                  <c:v>53.66</c:v>
                </c:pt>
                <c:pt idx="10">
                  <c:v>53.67</c:v>
                </c:pt>
                <c:pt idx="11">
                  <c:v>54.46</c:v>
                </c:pt>
                <c:pt idx="12">
                  <c:v>54.41</c:v>
                </c:pt>
                <c:pt idx="13">
                  <c:v>54.25</c:v>
                </c:pt>
                <c:pt idx="14">
                  <c:v>53.92</c:v>
                </c:pt>
                <c:pt idx="15">
                  <c:v>53.9</c:v>
                </c:pt>
                <c:pt idx="16">
                  <c:v>53.62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F9-42F6-A871-AB346F4ED5D9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53.666666666666664</c:v>
                </c:pt>
                <c:pt idx="2">
                  <c:v>54.666666666666664</c:v>
                </c:pt>
                <c:pt idx="3">
                  <c:v>54.333333333333336</c:v>
                </c:pt>
                <c:pt idx="4">
                  <c:v>54.93333333333333</c:v>
                </c:pt>
                <c:pt idx="5">
                  <c:v>54.428571428571431</c:v>
                </c:pt>
                <c:pt idx="6">
                  <c:v>54.92307692307692</c:v>
                </c:pt>
                <c:pt idx="7">
                  <c:v>54.53846153846154</c:v>
                </c:pt>
                <c:pt idx="8">
                  <c:v>54.384615384615387</c:v>
                </c:pt>
                <c:pt idx="9">
                  <c:v>55.2</c:v>
                </c:pt>
                <c:pt idx="10">
                  <c:v>55.666666666666664</c:v>
                </c:pt>
                <c:pt idx="11">
                  <c:v>54.785714285714285</c:v>
                </c:pt>
                <c:pt idx="12">
                  <c:v>56.06666666666667</c:v>
                </c:pt>
                <c:pt idx="13">
                  <c:v>55.6</c:v>
                </c:pt>
                <c:pt idx="14">
                  <c:v>56.133333333333333</c:v>
                </c:pt>
                <c:pt idx="15">
                  <c:v>54.93333333333333</c:v>
                </c:pt>
                <c:pt idx="16">
                  <c:v>54.93333333333333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F9-42F6-A871-AB346F4ED5D9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F9-42F6-A871-AB346F4ED5D9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54.923207566240713</c:v>
                </c:pt>
                <c:pt idx="1">
                  <c:v>54.774630734682056</c:v>
                </c:pt>
                <c:pt idx="2">
                  <c:v>54.930455042016796</c:v>
                </c:pt>
                <c:pt idx="3">
                  <c:v>54.98100221386801</c:v>
                </c:pt>
                <c:pt idx="4">
                  <c:v>55.124154016379691</c:v>
                </c:pt>
                <c:pt idx="5">
                  <c:v>55.023264160401006</c:v>
                </c:pt>
                <c:pt idx="6">
                  <c:v>54.909053433252154</c:v>
                </c:pt>
                <c:pt idx="7">
                  <c:v>54.626681681690151</c:v>
                </c:pt>
                <c:pt idx="8">
                  <c:v>54.603024301691448</c:v>
                </c:pt>
                <c:pt idx="9">
                  <c:v>54.588836635706912</c:v>
                </c:pt>
                <c:pt idx="10">
                  <c:v>54.894063128359619</c:v>
                </c:pt>
                <c:pt idx="11">
                  <c:v>55.09020937529008</c:v>
                </c:pt>
                <c:pt idx="12">
                  <c:v>55.181798924835881</c:v>
                </c:pt>
                <c:pt idx="13">
                  <c:v>55.017765766689458</c:v>
                </c:pt>
                <c:pt idx="14">
                  <c:v>54.978842488375825</c:v>
                </c:pt>
                <c:pt idx="15">
                  <c:v>54.709931060144207</c:v>
                </c:pt>
                <c:pt idx="16">
                  <c:v>54.909957195657192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F9-42F6-A871-AB346F4ED5D9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3.7213333333333338</c:v>
                </c:pt>
                <c:pt idx="1">
                  <c:v>4.3325263157894724</c:v>
                </c:pt>
                <c:pt idx="2">
                  <c:v>2.6527647058823547</c:v>
                </c:pt>
                <c:pt idx="3">
                  <c:v>1.6842105263157947</c:v>
                </c:pt>
                <c:pt idx="4">
                  <c:v>2.083294117647057</c:v>
                </c:pt>
                <c:pt idx="5">
                  <c:v>3.6546666666666638</c:v>
                </c:pt>
                <c:pt idx="6">
                  <c:v>4.5799999999999983</c:v>
                </c:pt>
                <c:pt idx="7">
                  <c:v>3.493857142857145</c:v>
                </c:pt>
                <c:pt idx="8">
                  <c:v>3.4582222222222185</c:v>
                </c:pt>
                <c:pt idx="9">
                  <c:v>2.7545294117647003</c:v>
                </c:pt>
                <c:pt idx="10">
                  <c:v>4.4192222222222242</c:v>
                </c:pt>
                <c:pt idx="11">
                  <c:v>3.2081111111111156</c:v>
                </c:pt>
                <c:pt idx="12">
                  <c:v>3.2276363636363641</c:v>
                </c:pt>
                <c:pt idx="13">
                  <c:v>3.0615454545454526</c:v>
                </c:pt>
                <c:pt idx="14">
                  <c:v>2.7150000000000034</c:v>
                </c:pt>
                <c:pt idx="15">
                  <c:v>2.1677857142857135</c:v>
                </c:pt>
                <c:pt idx="16">
                  <c:v>2.951428571428572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CF9-42F6-A871-AB346F4ED5D9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CF9-42F6-A871-AB346F4ED5D9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CF9-42F6-A871-AB346F4ED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895168"/>
        <c:scaling>
          <c:orientation val="minMax"/>
          <c:max val="61"/>
          <c:min val="4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6007067137825E-2"/>
          <c:y val="8.0247155451736871E-2"/>
          <c:w val="0.60941068578270596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0">
                  <c:v>46.14736842105264</c:v>
                </c:pt>
                <c:pt idx="1">
                  <c:v>45.978124999999991</c:v>
                </c:pt>
                <c:pt idx="2">
                  <c:v>46.033333333333331</c:v>
                </c:pt>
                <c:pt idx="3">
                  <c:v>46.147368421052626</c:v>
                </c:pt>
                <c:pt idx="4">
                  <c:v>46.052631578947363</c:v>
                </c:pt>
                <c:pt idx="5">
                  <c:v>45.939473684210533</c:v>
                </c:pt>
                <c:pt idx="6">
                  <c:v>45.86418918918919</c:v>
                </c:pt>
                <c:pt idx="7">
                  <c:v>45.921052631578952</c:v>
                </c:pt>
                <c:pt idx="8">
                  <c:v>45.915789473684214</c:v>
                </c:pt>
                <c:pt idx="9">
                  <c:v>45.823684210526324</c:v>
                </c:pt>
                <c:pt idx="10">
                  <c:v>45.865789473684195</c:v>
                </c:pt>
                <c:pt idx="11">
                  <c:v>45.652631578947371</c:v>
                </c:pt>
                <c:pt idx="12">
                  <c:v>45.776315789473692</c:v>
                </c:pt>
                <c:pt idx="13">
                  <c:v>45.986842105263165</c:v>
                </c:pt>
                <c:pt idx="14">
                  <c:v>45.997402597402591</c:v>
                </c:pt>
                <c:pt idx="15">
                  <c:v>45.982335907335894</c:v>
                </c:pt>
                <c:pt idx="16">
                  <c:v>46.13301158301158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4-40A8-A1A5-0F707D506B1D}"/>
            </c:ext>
          </c:extLst>
        </c:ser>
        <c:ser>
          <c:idx val="1"/>
          <c:order val="1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0">
                  <c:v>46.466666666666669</c:v>
                </c:pt>
                <c:pt idx="1">
                  <c:v>46.604761904761894</c:v>
                </c:pt>
                <c:pt idx="2">
                  <c:v>46.4</c:v>
                </c:pt>
                <c:pt idx="3">
                  <c:v>46.417647058823533</c:v>
                </c:pt>
                <c:pt idx="4">
                  <c:v>45.977777777777774</c:v>
                </c:pt>
                <c:pt idx="5">
                  <c:v>46.320000000000007</c:v>
                </c:pt>
                <c:pt idx="6">
                  <c:v>46.093333333333334</c:v>
                </c:pt>
                <c:pt idx="7">
                  <c:v>46.311764705882354</c:v>
                </c:pt>
                <c:pt idx="8">
                  <c:v>45.670588235294126</c:v>
                </c:pt>
                <c:pt idx="9">
                  <c:v>45.65625</c:v>
                </c:pt>
                <c:pt idx="10">
                  <c:v>46.2</c:v>
                </c:pt>
                <c:pt idx="11">
                  <c:v>46.082352941176474</c:v>
                </c:pt>
                <c:pt idx="12">
                  <c:v>46.711111111111116</c:v>
                </c:pt>
                <c:pt idx="13">
                  <c:v>47.847368421052636</c:v>
                </c:pt>
                <c:pt idx="14">
                  <c:v>46.623529411764707</c:v>
                </c:pt>
                <c:pt idx="15">
                  <c:v>45.777777777777779</c:v>
                </c:pt>
                <c:pt idx="16">
                  <c:v>45.472222222222221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4-40A8-A1A5-0F707D506B1D}"/>
            </c:ext>
          </c:extLst>
        </c:ser>
        <c:ser>
          <c:idx val="2"/>
          <c:order val="2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0">
                  <c:v>45.8</c:v>
                </c:pt>
                <c:pt idx="1">
                  <c:v>45.8</c:v>
                </c:pt>
                <c:pt idx="2">
                  <c:v>45.80952380952381</c:v>
                </c:pt>
                <c:pt idx="3">
                  <c:v>45.944444444444443</c:v>
                </c:pt>
                <c:pt idx="4">
                  <c:v>45.85</c:v>
                </c:pt>
                <c:pt idx="5">
                  <c:v>46.05263157894737</c:v>
                </c:pt>
                <c:pt idx="6">
                  <c:v>46.111111111111114</c:v>
                </c:pt>
                <c:pt idx="7">
                  <c:v>45.909090909090907</c:v>
                </c:pt>
                <c:pt idx="8">
                  <c:v>46.3</c:v>
                </c:pt>
                <c:pt idx="9">
                  <c:v>46.473684210526315</c:v>
                </c:pt>
                <c:pt idx="10">
                  <c:v>45.761904761904759</c:v>
                </c:pt>
                <c:pt idx="11">
                  <c:v>45.75</c:v>
                </c:pt>
                <c:pt idx="12">
                  <c:v>45.727272727272727</c:v>
                </c:pt>
                <c:pt idx="13">
                  <c:v>45.9</c:v>
                </c:pt>
                <c:pt idx="14">
                  <c:v>45.6</c:v>
                </c:pt>
                <c:pt idx="15">
                  <c:v>45.4</c:v>
                </c:pt>
                <c:pt idx="1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4-40A8-A1A5-0F707D506B1D}"/>
            </c:ext>
          </c:extLst>
        </c:ser>
        <c:ser>
          <c:idx val="7"/>
          <c:order val="3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0">
                  <c:v>46.2</c:v>
                </c:pt>
                <c:pt idx="1">
                  <c:v>46.1</c:v>
                </c:pt>
                <c:pt idx="2">
                  <c:v>46.4</c:v>
                </c:pt>
                <c:pt idx="3">
                  <c:v>45.8</c:v>
                </c:pt>
                <c:pt idx="4">
                  <c:v>45.7</c:v>
                </c:pt>
                <c:pt idx="5">
                  <c:v>46.2</c:v>
                </c:pt>
                <c:pt idx="6">
                  <c:v>46</c:v>
                </c:pt>
                <c:pt idx="7">
                  <c:v>45.9</c:v>
                </c:pt>
                <c:pt idx="8">
                  <c:v>45.6</c:v>
                </c:pt>
                <c:pt idx="9">
                  <c:v>45.9</c:v>
                </c:pt>
                <c:pt idx="10">
                  <c:v>45.6</c:v>
                </c:pt>
                <c:pt idx="11">
                  <c:v>45.7</c:v>
                </c:pt>
                <c:pt idx="12">
                  <c:v>45.9</c:v>
                </c:pt>
                <c:pt idx="13">
                  <c:v>46</c:v>
                </c:pt>
                <c:pt idx="14">
                  <c:v>45.5</c:v>
                </c:pt>
                <c:pt idx="15">
                  <c:v>45.2</c:v>
                </c:pt>
                <c:pt idx="16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4-40A8-A1A5-0F707D506B1D}"/>
            </c:ext>
          </c:extLst>
        </c:ser>
        <c:ser>
          <c:idx val="3"/>
          <c:order val="4"/>
          <c:tx>
            <c:strRef>
              <c:f>HDL!$L$2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14-40A8-A1A5-0F707D506B1D}"/>
            </c:ext>
          </c:extLst>
        </c:ser>
        <c:ser>
          <c:idx val="4"/>
          <c:order val="5"/>
          <c:tx>
            <c:strRef>
              <c:f>HDL!$M$2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46.153508771929822</c:v>
                </c:pt>
                <c:pt idx="1">
                  <c:v>46.120721726190474</c:v>
                </c:pt>
                <c:pt idx="2">
                  <c:v>46.160714285714285</c:v>
                </c:pt>
                <c:pt idx="3">
                  <c:v>46.077364981080152</c:v>
                </c:pt>
                <c:pt idx="4">
                  <c:v>45.895102339181278</c:v>
                </c:pt>
                <c:pt idx="5">
                  <c:v>46.128026315789484</c:v>
                </c:pt>
                <c:pt idx="6">
                  <c:v>46.017158408408406</c:v>
                </c:pt>
                <c:pt idx="7">
                  <c:v>46.010477061638056</c:v>
                </c:pt>
                <c:pt idx="8">
                  <c:v>45.871594427244581</c:v>
                </c:pt>
                <c:pt idx="9">
                  <c:v>45.963404605263158</c:v>
                </c:pt>
                <c:pt idx="10">
                  <c:v>45.856923558897236</c:v>
                </c:pt>
                <c:pt idx="11">
                  <c:v>45.796246130030966</c:v>
                </c:pt>
                <c:pt idx="12">
                  <c:v>46.028674906964383</c:v>
                </c:pt>
                <c:pt idx="13">
                  <c:v>46.433552631578948</c:v>
                </c:pt>
                <c:pt idx="14">
                  <c:v>45.930233002291821</c:v>
                </c:pt>
                <c:pt idx="15">
                  <c:v>45.590028421278419</c:v>
                </c:pt>
                <c:pt idx="16">
                  <c:v>45.726308451308455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14-40A8-A1A5-0F707D506B1D}"/>
            </c:ext>
          </c:extLst>
        </c:ser>
        <c:ser>
          <c:idx val="5"/>
          <c:order val="6"/>
          <c:tx>
            <c:strRef>
              <c:f>HDL!$R$2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14-40A8-A1A5-0F707D506B1D}"/>
            </c:ext>
          </c:extLst>
        </c:ser>
        <c:ser>
          <c:idx val="6"/>
          <c:order val="7"/>
          <c:tx>
            <c:strRef>
              <c:f>HDL!$S$2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14-40A8-A1A5-0F707D50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441344"/>
        <c:scaling>
          <c:orientation val="minMax"/>
          <c:max val="52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672"/>
          <c:y val="0.18518598022225474"/>
          <c:w val="0.26143824243198366"/>
          <c:h val="0.77974454386896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15</xdr:col>
      <xdr:colOff>142875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20</xdr:row>
      <xdr:rowOff>57149</xdr:rowOff>
    </xdr:from>
    <xdr:to>
      <xdr:col>9</xdr:col>
      <xdr:colOff>76200</xdr:colOff>
      <xdr:row>39</xdr:row>
      <xdr:rowOff>107155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0.80704</cdr:x>
      <cdr:y>0.00919</cdr:y>
    </cdr:from>
    <cdr:to>
      <cdr:x>0.92964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492" y="30396"/>
          <a:ext cx="606384" cy="61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ミナリス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M</a:t>
          </a:r>
          <a:endParaRPr lang="ja-JP" altLang="en-US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240080</xdr:colOff>
      <xdr:row>31</xdr:row>
      <xdr:rowOff>114819</xdr:rowOff>
    </xdr:from>
    <xdr:to>
      <xdr:col>6</xdr:col>
      <xdr:colOff>438410</xdr:colOff>
      <xdr:row>35</xdr:row>
      <xdr:rowOff>62629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 flipV="1">
          <a:off x="2630464" y="5981175"/>
          <a:ext cx="1659699" cy="615865"/>
        </a:xfrm>
        <a:prstGeom prst="wedgeEllipseCallout">
          <a:avLst>
            <a:gd name="adj1" fmla="val -53756"/>
            <a:gd name="adj2" fmla="val 98035"/>
          </a:avLst>
        </a:prstGeom>
        <a:solidFill>
          <a:srgbClr val="FFFFFF"/>
        </a:solidFill>
        <a:ln w="9525" cap="flat" cmpd="sng" algn="ctr">
          <a:solidFill>
            <a:srgbClr val="00FF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千葉市立青葉病院</a:t>
          </a:r>
          <a:endParaRPr kumimoji="1" lang="en-US" altLang="ja-JP" sz="1100"/>
        </a:p>
        <a:p>
          <a:pPr algn="ctr"/>
          <a:r>
            <a:rPr kumimoji="1" lang="en-US" altLang="ja-JP" sz="1100"/>
            <a:t>BM</a:t>
          </a:r>
          <a:r>
            <a:rPr kumimoji="1" lang="ja-JP" altLang="en-US" sz="1100"/>
            <a:t>装置に変更</a:t>
          </a:r>
        </a:p>
      </xdr:txBody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0.77609</cdr:x>
      <cdr:y>0</cdr:y>
    </cdr:from>
    <cdr:to>
      <cdr:x>0.9713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7482" y="0"/>
          <a:ext cx="1138803" cy="312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0.80333</cdr:x>
      <cdr:y>0.02773</cdr:y>
    </cdr:from>
    <cdr:to>
      <cdr:x>0.91375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173" y="91006"/>
          <a:ext cx="54906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ミナリス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107950</xdr:rowOff>
    </xdr:from>
    <xdr:to>
      <xdr:col>24</xdr:col>
      <xdr:colOff>0</xdr:colOff>
      <xdr:row>45</xdr:row>
      <xdr:rowOff>63500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0.79233</cdr:x>
      <cdr:y>0</cdr:y>
    </cdr:from>
    <cdr:to>
      <cdr:x>0.95204</cdr:x>
      <cdr:y>0.13097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543" y="0"/>
          <a:ext cx="988804" cy="416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99"/>
  </sheetPr>
  <dimension ref="A1:S43"/>
  <sheetViews>
    <sheetView view="pageBreakPreview" zoomScale="65" zoomScaleNormal="65" zoomScaleSheetLayoutView="65" workbookViewId="0">
      <selection activeCell="S19" sqref="S19"/>
    </sheetView>
  </sheetViews>
  <sheetFormatPr defaultRowHeight="15" x14ac:dyDescent="0.3"/>
  <cols>
    <col min="1" max="1" width="32" customWidth="1"/>
    <col min="2" max="2" width="9" style="66" bestFit="1" customWidth="1"/>
    <col min="3" max="3" width="11.77734375" bestFit="1" customWidth="1"/>
    <col min="4" max="4" width="10.88671875" customWidth="1"/>
    <col min="5" max="5" width="24.109375" hidden="1" customWidth="1"/>
    <col min="6" max="6" width="4.6640625" bestFit="1" customWidth="1"/>
    <col min="7" max="7" width="9.6640625" bestFit="1" customWidth="1"/>
    <col min="8" max="8" width="26.77734375" customWidth="1"/>
    <col min="9" max="13" width="8.88671875" style="14"/>
  </cols>
  <sheetData>
    <row r="1" spans="1:19" ht="18.600000000000001" x14ac:dyDescent="0.3">
      <c r="A1" s="181" t="s">
        <v>147</v>
      </c>
      <c r="B1" s="182"/>
      <c r="C1" s="182"/>
      <c r="D1" s="182"/>
      <c r="E1" s="182"/>
      <c r="F1" s="182"/>
      <c r="G1" s="182"/>
      <c r="H1" s="182"/>
      <c r="I1" s="84"/>
      <c r="J1" s="68"/>
      <c r="K1" s="68"/>
      <c r="L1" s="68"/>
      <c r="M1" s="68"/>
      <c r="N1" s="69"/>
    </row>
    <row r="2" spans="1:19" ht="21.9" customHeight="1" thickBot="1" x14ac:dyDescent="0.35">
      <c r="A2" s="70" t="s">
        <v>0</v>
      </c>
      <c r="B2" s="124" t="s">
        <v>1</v>
      </c>
      <c r="C2" s="71" t="s">
        <v>64</v>
      </c>
      <c r="D2" s="183" t="s">
        <v>65</v>
      </c>
      <c r="E2" s="184"/>
      <c r="F2" s="184"/>
      <c r="G2" s="185"/>
      <c r="H2" s="71" t="s">
        <v>66</v>
      </c>
      <c r="I2" s="68"/>
      <c r="J2" s="68"/>
      <c r="K2" s="68"/>
      <c r="L2" s="68"/>
      <c r="M2" s="68"/>
      <c r="N2" s="69"/>
    </row>
    <row r="3" spans="1:19" ht="21.9" customHeight="1" thickTop="1" x14ac:dyDescent="0.3">
      <c r="A3" s="119" t="s">
        <v>14</v>
      </c>
      <c r="B3" s="125">
        <v>145</v>
      </c>
      <c r="C3" s="44" t="s">
        <v>99</v>
      </c>
      <c r="D3" s="126">
        <f>$B$3-2</f>
        <v>143</v>
      </c>
      <c r="E3" s="127" t="s">
        <v>90</v>
      </c>
      <c r="F3" s="127" t="s">
        <v>90</v>
      </c>
      <c r="G3" s="128">
        <f>$B$3+2</f>
        <v>147</v>
      </c>
      <c r="H3" s="72" t="s">
        <v>104</v>
      </c>
      <c r="I3" s="68"/>
      <c r="J3" s="68"/>
      <c r="K3" s="68"/>
      <c r="L3" s="68"/>
      <c r="M3" s="68"/>
      <c r="N3" s="69"/>
    </row>
    <row r="4" spans="1:19" ht="21.9" customHeight="1" thickBot="1" x14ac:dyDescent="0.35">
      <c r="A4" s="120" t="s">
        <v>15</v>
      </c>
      <c r="B4" s="129">
        <v>5.4</v>
      </c>
      <c r="C4" s="109" t="s">
        <v>67</v>
      </c>
      <c r="D4" s="130">
        <f>$B$4-0.2</f>
        <v>5.2</v>
      </c>
      <c r="E4" s="131" t="s">
        <v>90</v>
      </c>
      <c r="F4" s="131" t="s">
        <v>90</v>
      </c>
      <c r="G4" s="132">
        <f>$B$4+0.2</f>
        <v>5.6000000000000005</v>
      </c>
      <c r="H4" s="73" t="s">
        <v>105</v>
      </c>
      <c r="I4" s="68"/>
      <c r="J4" s="68"/>
      <c r="K4" s="68"/>
      <c r="L4" s="68"/>
      <c r="M4" s="68"/>
      <c r="N4" s="69"/>
    </row>
    <row r="5" spans="1:19" ht="21.9" customHeight="1" thickTop="1" x14ac:dyDescent="0.3">
      <c r="A5" s="121" t="s">
        <v>68</v>
      </c>
      <c r="B5" s="133">
        <v>110</v>
      </c>
      <c r="C5" s="110" t="s">
        <v>67</v>
      </c>
      <c r="D5" s="134">
        <f>$B$5-3</f>
        <v>107</v>
      </c>
      <c r="E5" s="135" t="s">
        <v>90</v>
      </c>
      <c r="F5" s="135" t="s">
        <v>90</v>
      </c>
      <c r="G5" s="136">
        <f>$B$5+3</f>
        <v>113</v>
      </c>
      <c r="H5" s="74" t="s">
        <v>106</v>
      </c>
      <c r="I5" s="68"/>
      <c r="J5" s="68"/>
      <c r="K5" s="68"/>
      <c r="L5" s="68"/>
      <c r="M5" s="68"/>
      <c r="N5" s="69"/>
    </row>
    <row r="6" spans="1:19" ht="21.9" customHeight="1" thickBot="1" x14ac:dyDescent="0.35">
      <c r="A6" s="120" t="s">
        <v>58</v>
      </c>
      <c r="B6" s="129">
        <v>107</v>
      </c>
      <c r="C6" s="109" t="s">
        <v>67</v>
      </c>
      <c r="D6" s="130">
        <f>$B$6-3</f>
        <v>104</v>
      </c>
      <c r="E6" s="131" t="s">
        <v>90</v>
      </c>
      <c r="F6" s="131" t="s">
        <v>90</v>
      </c>
      <c r="G6" s="132">
        <f>$B$6+3</f>
        <v>110</v>
      </c>
      <c r="H6" s="73" t="s">
        <v>69</v>
      </c>
      <c r="I6" s="68"/>
      <c r="J6" s="68"/>
      <c r="K6" s="68"/>
      <c r="L6" s="68"/>
      <c r="M6" s="68"/>
      <c r="N6" s="69"/>
    </row>
    <row r="7" spans="1:19" ht="21.9" customHeight="1" thickTop="1" x14ac:dyDescent="0.3">
      <c r="A7" s="122" t="s">
        <v>17</v>
      </c>
      <c r="B7" s="137">
        <v>11.1</v>
      </c>
      <c r="C7" s="110" t="s">
        <v>91</v>
      </c>
      <c r="D7" s="138">
        <f>$B$7-0.5</f>
        <v>10.6</v>
      </c>
      <c r="E7" s="135" t="s">
        <v>90</v>
      </c>
      <c r="F7" s="135" t="s">
        <v>90</v>
      </c>
      <c r="G7" s="139">
        <f>$B$7+0.5</f>
        <v>11.6</v>
      </c>
      <c r="H7" s="74" t="s">
        <v>98</v>
      </c>
      <c r="I7" s="68"/>
      <c r="J7" s="68"/>
      <c r="K7" s="68"/>
      <c r="L7" s="68"/>
      <c r="M7" s="68"/>
      <c r="N7" s="69"/>
    </row>
    <row r="8" spans="1:19" ht="21.9" customHeight="1" x14ac:dyDescent="0.3">
      <c r="A8" s="119" t="s">
        <v>13</v>
      </c>
      <c r="B8" s="125">
        <v>184</v>
      </c>
      <c r="C8" s="44" t="s">
        <v>70</v>
      </c>
      <c r="D8" s="140">
        <f>$B$8-5</f>
        <v>179</v>
      </c>
      <c r="E8" s="141" t="s">
        <v>90</v>
      </c>
      <c r="F8" s="141" t="s">
        <v>90</v>
      </c>
      <c r="G8" s="142">
        <f>$B$8+5</f>
        <v>189</v>
      </c>
      <c r="H8" s="72" t="s">
        <v>92</v>
      </c>
      <c r="I8" s="68"/>
      <c r="J8" s="68"/>
      <c r="K8" s="68"/>
      <c r="L8" s="68"/>
      <c r="M8" s="68"/>
      <c r="N8" s="69"/>
    </row>
    <row r="9" spans="1:19" ht="21.9" customHeight="1" x14ac:dyDescent="0.3">
      <c r="A9" s="121" t="s">
        <v>8</v>
      </c>
      <c r="B9" s="143">
        <v>148</v>
      </c>
      <c r="C9" s="111" t="s">
        <v>70</v>
      </c>
      <c r="D9" s="144">
        <f>ROUNDDOWN($B$9*0.95,0)</f>
        <v>140</v>
      </c>
      <c r="E9" s="141" t="s">
        <v>90</v>
      </c>
      <c r="F9" s="141" t="s">
        <v>90</v>
      </c>
      <c r="G9" s="145">
        <f>ROUNDUP($B$9*1.05,0)</f>
        <v>156</v>
      </c>
      <c r="H9" s="75" t="s">
        <v>107</v>
      </c>
      <c r="I9" s="68"/>
      <c r="J9" s="68"/>
      <c r="K9" s="68"/>
      <c r="L9" s="68"/>
      <c r="M9" s="68"/>
      <c r="N9" s="69"/>
      <c r="O9" s="69"/>
      <c r="P9" s="69"/>
      <c r="Q9" s="69"/>
      <c r="R9" s="69"/>
      <c r="S9" s="69"/>
    </row>
    <row r="10" spans="1:19" ht="21.9" customHeight="1" thickBot="1" x14ac:dyDescent="0.35">
      <c r="A10" s="123" t="s">
        <v>50</v>
      </c>
      <c r="B10" s="146">
        <v>55</v>
      </c>
      <c r="C10" s="112" t="s">
        <v>70</v>
      </c>
      <c r="D10" s="147">
        <f>ROUNDDOWN($B$10*0.95,0)</f>
        <v>52</v>
      </c>
      <c r="E10" s="148" t="s">
        <v>90</v>
      </c>
      <c r="F10" s="148" t="s">
        <v>90</v>
      </c>
      <c r="G10" s="149">
        <f>ROUNDUP($B$10*1.05,0)</f>
        <v>58</v>
      </c>
      <c r="H10" s="76" t="s">
        <v>108</v>
      </c>
      <c r="I10" s="68"/>
      <c r="J10" s="68"/>
      <c r="K10" s="68"/>
      <c r="L10" s="68"/>
      <c r="M10" s="68"/>
      <c r="N10" s="69"/>
      <c r="O10" s="69"/>
      <c r="P10" s="69"/>
      <c r="Q10" s="69"/>
      <c r="R10" s="69"/>
      <c r="S10" s="69"/>
    </row>
    <row r="11" spans="1:19" ht="21.9" customHeight="1" thickTop="1" x14ac:dyDescent="0.3">
      <c r="A11" s="100" t="s">
        <v>151</v>
      </c>
      <c r="B11" s="150">
        <v>46</v>
      </c>
      <c r="C11" s="113" t="s">
        <v>70</v>
      </c>
      <c r="D11" s="151">
        <f>$B$11-3</f>
        <v>43</v>
      </c>
      <c r="E11" s="152" t="s">
        <v>90</v>
      </c>
      <c r="F11" s="152" t="s">
        <v>90</v>
      </c>
      <c r="G11" s="153">
        <f>$B$11+3</f>
        <v>49</v>
      </c>
      <c r="H11" s="77" t="s">
        <v>109</v>
      </c>
      <c r="I11" s="68"/>
      <c r="J11" s="68"/>
      <c r="K11" s="68"/>
      <c r="L11" s="68"/>
      <c r="M11" s="68"/>
      <c r="N11" s="69"/>
      <c r="O11" s="69"/>
      <c r="P11" s="69"/>
      <c r="Q11" s="69"/>
      <c r="R11" s="69"/>
      <c r="S11" s="69"/>
    </row>
    <row r="12" spans="1:19" ht="21.9" customHeight="1" thickBot="1" x14ac:dyDescent="0.35">
      <c r="A12" s="78" t="s">
        <v>59</v>
      </c>
      <c r="B12" s="129">
        <v>53</v>
      </c>
      <c r="C12" s="109" t="s">
        <v>70</v>
      </c>
      <c r="D12" s="130">
        <f>$B$12-3</f>
        <v>50</v>
      </c>
      <c r="E12" s="131" t="s">
        <v>90</v>
      </c>
      <c r="F12" s="131" t="s">
        <v>90</v>
      </c>
      <c r="G12" s="132">
        <f>$B$12+3</f>
        <v>56</v>
      </c>
      <c r="H12" s="73" t="s">
        <v>71</v>
      </c>
      <c r="I12" s="68"/>
      <c r="J12" s="68"/>
      <c r="K12" s="68"/>
      <c r="L12" s="68"/>
      <c r="M12" s="68"/>
      <c r="N12" s="69"/>
      <c r="O12" s="69"/>
      <c r="P12" s="69"/>
      <c r="Q12" s="69"/>
      <c r="R12" s="69"/>
      <c r="S12" s="69"/>
    </row>
    <row r="13" spans="1:19" ht="21.9" customHeight="1" thickTop="1" x14ac:dyDescent="0.3">
      <c r="A13" s="101" t="s">
        <v>152</v>
      </c>
      <c r="B13" s="133">
        <v>82</v>
      </c>
      <c r="C13" s="44" t="s">
        <v>91</v>
      </c>
      <c r="D13" s="144">
        <f>$B$13-5</f>
        <v>77</v>
      </c>
      <c r="E13" s="141" t="s">
        <v>90</v>
      </c>
      <c r="F13" s="141" t="s">
        <v>90</v>
      </c>
      <c r="G13" s="145">
        <f>$B$13+5</f>
        <v>87</v>
      </c>
      <c r="H13" s="74" t="s">
        <v>92</v>
      </c>
      <c r="I13" s="68"/>
      <c r="J13" s="68"/>
      <c r="K13" s="68"/>
      <c r="L13" s="68"/>
      <c r="M13" s="68"/>
      <c r="N13" s="69"/>
      <c r="O13" s="69"/>
      <c r="P13" s="69"/>
      <c r="Q13" s="69"/>
      <c r="R13" s="69"/>
      <c r="S13" s="69"/>
    </row>
    <row r="14" spans="1:19" ht="21.9" customHeight="1" thickBot="1" x14ac:dyDescent="0.35">
      <c r="A14" s="78" t="s">
        <v>60</v>
      </c>
      <c r="B14" s="129">
        <v>61</v>
      </c>
      <c r="C14" s="109" t="s">
        <v>91</v>
      </c>
      <c r="D14" s="154">
        <f>$B$14-5</f>
        <v>56</v>
      </c>
      <c r="E14" s="131" t="s">
        <v>90</v>
      </c>
      <c r="F14" s="131" t="s">
        <v>90</v>
      </c>
      <c r="G14" s="155">
        <f>$B$14+5</f>
        <v>66</v>
      </c>
      <c r="H14" s="73" t="s">
        <v>74</v>
      </c>
      <c r="I14" s="68"/>
      <c r="J14" s="68"/>
      <c r="K14" s="68"/>
      <c r="L14" s="68"/>
      <c r="M14" s="68"/>
      <c r="N14" s="69"/>
      <c r="O14" s="69"/>
      <c r="P14" s="69"/>
      <c r="Q14" s="69"/>
      <c r="R14" s="69"/>
      <c r="S14" s="69"/>
    </row>
    <row r="15" spans="1:19" ht="21.9" customHeight="1" thickTop="1" x14ac:dyDescent="0.3">
      <c r="A15" s="121" t="s">
        <v>9</v>
      </c>
      <c r="B15" s="143">
        <v>6.7</v>
      </c>
      <c r="C15" s="111" t="s">
        <v>95</v>
      </c>
      <c r="D15" s="156">
        <f>$B$15-0.2</f>
        <v>6.5</v>
      </c>
      <c r="E15" s="157" t="s">
        <v>90</v>
      </c>
      <c r="F15" s="157" t="s">
        <v>90</v>
      </c>
      <c r="G15" s="158">
        <f>$B$15+0.2</f>
        <v>6.9</v>
      </c>
      <c r="H15" s="75" t="s">
        <v>97</v>
      </c>
      <c r="I15" s="68"/>
      <c r="J15" s="68"/>
      <c r="K15" s="68"/>
      <c r="L15" s="68"/>
      <c r="M15" s="68"/>
      <c r="N15" s="69"/>
      <c r="O15" s="69"/>
      <c r="P15" s="69"/>
      <c r="Q15" s="69"/>
      <c r="R15" s="69"/>
      <c r="S15" s="69"/>
    </row>
    <row r="16" spans="1:19" ht="21.9" customHeight="1" x14ac:dyDescent="0.3">
      <c r="A16" s="119" t="s">
        <v>96</v>
      </c>
      <c r="B16" s="159">
        <v>4.2</v>
      </c>
      <c r="C16" s="44" t="s">
        <v>95</v>
      </c>
      <c r="D16" s="160">
        <f>$B$16-0.2</f>
        <v>4</v>
      </c>
      <c r="E16" s="141" t="s">
        <v>90</v>
      </c>
      <c r="F16" s="141" t="s">
        <v>90</v>
      </c>
      <c r="G16" s="161">
        <f>$B$16+0.2</f>
        <v>4.4000000000000004</v>
      </c>
      <c r="H16" s="72" t="s">
        <v>72</v>
      </c>
      <c r="I16" s="68"/>
      <c r="J16" s="68"/>
      <c r="K16" s="68"/>
      <c r="L16" s="68"/>
      <c r="M16" s="68"/>
      <c r="N16" s="69"/>
      <c r="O16" s="69"/>
      <c r="P16" s="69"/>
      <c r="Q16" s="69"/>
      <c r="R16" s="69"/>
      <c r="S16" s="69"/>
    </row>
    <row r="17" spans="1:19" ht="21.9" customHeight="1" x14ac:dyDescent="0.3">
      <c r="A17" s="101" t="s">
        <v>94</v>
      </c>
      <c r="B17" s="137">
        <v>1.7</v>
      </c>
      <c r="C17" s="110" t="s">
        <v>70</v>
      </c>
      <c r="D17" s="160">
        <f>$B$17-0.3</f>
        <v>1.4</v>
      </c>
      <c r="E17" s="135" t="s">
        <v>90</v>
      </c>
      <c r="F17" s="135" t="s">
        <v>90</v>
      </c>
      <c r="G17" s="161">
        <f>$B$17+0.3</f>
        <v>2</v>
      </c>
      <c r="H17" s="74" t="s">
        <v>110</v>
      </c>
      <c r="I17" s="68"/>
      <c r="J17" s="68"/>
      <c r="K17" s="68"/>
      <c r="L17" s="68"/>
      <c r="M17" s="68"/>
      <c r="N17" s="69"/>
      <c r="O17" s="69"/>
      <c r="P17" s="69"/>
      <c r="Q17" s="69"/>
      <c r="R17" s="69"/>
      <c r="S17" s="69"/>
    </row>
    <row r="18" spans="1:19" ht="21.9" customHeight="1" x14ac:dyDescent="0.3">
      <c r="A18" s="122" t="s">
        <v>20</v>
      </c>
      <c r="B18" s="162">
        <v>1.98</v>
      </c>
      <c r="C18" s="110" t="s">
        <v>70</v>
      </c>
      <c r="D18" s="163">
        <f>$B$18-0.2</f>
        <v>1.78</v>
      </c>
      <c r="E18" s="135" t="s">
        <v>90</v>
      </c>
      <c r="F18" s="135" t="s">
        <v>90</v>
      </c>
      <c r="G18" s="164">
        <f>$B$18+0.2</f>
        <v>2.1800000000000002</v>
      </c>
      <c r="H18" s="74" t="s">
        <v>93</v>
      </c>
      <c r="I18" s="68"/>
      <c r="J18" s="102"/>
      <c r="K18" s="103"/>
      <c r="L18" s="68"/>
      <c r="M18" s="68"/>
      <c r="N18" s="69"/>
      <c r="O18" s="69"/>
      <c r="P18" s="69"/>
      <c r="Q18" s="69"/>
      <c r="R18" s="69"/>
      <c r="S18" s="69"/>
    </row>
    <row r="19" spans="1:19" ht="21.9" customHeight="1" x14ac:dyDescent="0.3">
      <c r="A19" s="119" t="s">
        <v>12</v>
      </c>
      <c r="B19" s="159">
        <v>6.4</v>
      </c>
      <c r="C19" s="44" t="s">
        <v>70</v>
      </c>
      <c r="D19" s="160">
        <f>$B$19-0.3</f>
        <v>6.1000000000000005</v>
      </c>
      <c r="E19" s="141" t="s">
        <v>90</v>
      </c>
      <c r="F19" s="141" t="s">
        <v>90</v>
      </c>
      <c r="G19" s="161">
        <f>$B$19+0.3</f>
        <v>6.7</v>
      </c>
      <c r="H19" s="72" t="s">
        <v>110</v>
      </c>
      <c r="I19" s="68"/>
      <c r="J19" s="68"/>
      <c r="K19" s="68"/>
      <c r="L19" s="68"/>
      <c r="M19" s="68"/>
      <c r="N19" s="69"/>
      <c r="O19" s="69"/>
      <c r="P19" s="69"/>
      <c r="Q19" s="69"/>
      <c r="R19" s="69"/>
      <c r="S19" s="69"/>
    </row>
    <row r="20" spans="1:19" ht="21.9" customHeight="1" x14ac:dyDescent="0.3">
      <c r="A20" s="122" t="s">
        <v>10</v>
      </c>
      <c r="B20" s="133">
        <v>34</v>
      </c>
      <c r="C20" s="110" t="s">
        <v>70</v>
      </c>
      <c r="D20" s="140">
        <f>$B$20-2</f>
        <v>32</v>
      </c>
      <c r="E20" s="141" t="s">
        <v>90</v>
      </c>
      <c r="F20" s="141" t="s">
        <v>90</v>
      </c>
      <c r="G20" s="142">
        <f>$B$20+2</f>
        <v>36</v>
      </c>
      <c r="H20" s="74" t="s">
        <v>111</v>
      </c>
      <c r="I20" s="68"/>
      <c r="J20" s="68"/>
      <c r="K20" s="68"/>
      <c r="L20" s="68"/>
      <c r="M20" s="68"/>
      <c r="N20" s="69"/>
      <c r="O20" s="69"/>
      <c r="P20" s="69"/>
      <c r="Q20" s="69"/>
      <c r="R20" s="69"/>
      <c r="S20" s="69"/>
    </row>
    <row r="21" spans="1:19" ht="21.9" customHeight="1" x14ac:dyDescent="0.3">
      <c r="A21" s="119" t="s">
        <v>11</v>
      </c>
      <c r="B21" s="165">
        <v>2.99</v>
      </c>
      <c r="C21" s="110" t="s">
        <v>91</v>
      </c>
      <c r="D21" s="166">
        <f>$B$21-0.2</f>
        <v>2.79</v>
      </c>
      <c r="E21" s="141" t="s">
        <v>90</v>
      </c>
      <c r="F21" s="141" t="s">
        <v>90</v>
      </c>
      <c r="G21" s="167">
        <f>$B$21+0.2</f>
        <v>3.1900000000000004</v>
      </c>
      <c r="H21" s="72" t="s">
        <v>73</v>
      </c>
      <c r="I21" s="68"/>
      <c r="J21" s="68"/>
      <c r="K21" s="68"/>
      <c r="L21" s="68"/>
      <c r="M21" s="68"/>
      <c r="N21" s="69"/>
      <c r="O21" s="69"/>
      <c r="P21" s="69"/>
      <c r="Q21" s="69"/>
      <c r="R21" s="69"/>
      <c r="S21" s="69"/>
    </row>
    <row r="22" spans="1:19" ht="21.9" customHeight="1" x14ac:dyDescent="0.3">
      <c r="A22" s="122" t="s">
        <v>2</v>
      </c>
      <c r="B22" s="133">
        <v>94</v>
      </c>
      <c r="C22" s="110" t="s">
        <v>112</v>
      </c>
      <c r="D22" s="144">
        <f>ROUNDDOWN($B$22*0.95,0)</f>
        <v>89</v>
      </c>
      <c r="E22" s="141" t="s">
        <v>90</v>
      </c>
      <c r="F22" s="141" t="s">
        <v>90</v>
      </c>
      <c r="G22" s="145">
        <f>ROUNDUP($B$22*1.05,0)</f>
        <v>99</v>
      </c>
      <c r="H22" s="74" t="s">
        <v>113</v>
      </c>
      <c r="I22" s="68"/>
      <c r="J22" s="68"/>
      <c r="K22" s="68"/>
      <c r="L22" s="68"/>
      <c r="M22" s="68"/>
      <c r="N22" s="69"/>
      <c r="O22" s="69"/>
      <c r="P22" s="69"/>
      <c r="Q22" s="69"/>
      <c r="R22" s="69"/>
      <c r="S22" s="69"/>
    </row>
    <row r="23" spans="1:19" ht="21.9" customHeight="1" x14ac:dyDescent="0.3">
      <c r="A23" s="119" t="s">
        <v>3</v>
      </c>
      <c r="B23" s="125">
        <v>78</v>
      </c>
      <c r="C23" s="110" t="s">
        <v>112</v>
      </c>
      <c r="D23" s="144">
        <f>ROUNDDOWN($B$23*0.95,0)</f>
        <v>74</v>
      </c>
      <c r="E23" s="141" t="s">
        <v>90</v>
      </c>
      <c r="F23" s="141" t="s">
        <v>90</v>
      </c>
      <c r="G23" s="145">
        <f>ROUNDUP($B$23*1.05,0)</f>
        <v>82</v>
      </c>
      <c r="H23" s="74" t="s">
        <v>114</v>
      </c>
      <c r="I23" s="68"/>
      <c r="J23" s="68"/>
      <c r="K23" s="68"/>
      <c r="L23" s="68"/>
      <c r="M23" s="68"/>
      <c r="N23" s="69"/>
      <c r="O23" s="69"/>
      <c r="P23" s="69"/>
      <c r="Q23" s="69"/>
      <c r="R23" s="69"/>
      <c r="S23" s="69"/>
    </row>
    <row r="24" spans="1:19" ht="21.9" customHeight="1" x14ac:dyDescent="0.3">
      <c r="A24" s="119" t="s">
        <v>115</v>
      </c>
      <c r="B24" s="125">
        <v>73</v>
      </c>
      <c r="C24" s="110" t="s">
        <v>112</v>
      </c>
      <c r="D24" s="144">
        <f>ROUNDDOWN($B$24*0.95,0)</f>
        <v>69</v>
      </c>
      <c r="E24" s="141" t="s">
        <v>90</v>
      </c>
      <c r="F24" s="141" t="s">
        <v>90</v>
      </c>
      <c r="G24" s="145">
        <f>ROUNDUP($B$24*1.05,0)</f>
        <v>77</v>
      </c>
      <c r="H24" s="74" t="s">
        <v>114</v>
      </c>
      <c r="I24" s="68"/>
      <c r="J24" s="68"/>
      <c r="K24" s="68"/>
      <c r="L24" s="68"/>
      <c r="M24" s="68"/>
      <c r="N24" s="69"/>
      <c r="O24" s="69"/>
      <c r="P24" s="69"/>
      <c r="Q24" s="69"/>
      <c r="R24" s="69"/>
      <c r="S24" s="69"/>
    </row>
    <row r="25" spans="1:19" ht="21.9" customHeight="1" x14ac:dyDescent="0.3">
      <c r="A25" s="119" t="s">
        <v>126</v>
      </c>
      <c r="B25" s="125">
        <v>98</v>
      </c>
      <c r="C25" s="110" t="s">
        <v>112</v>
      </c>
      <c r="D25" s="144">
        <f>ROUNDDOWN($B$25*0.95,0)</f>
        <v>93</v>
      </c>
      <c r="E25" s="141" t="s">
        <v>90</v>
      </c>
      <c r="F25" s="141" t="s">
        <v>90</v>
      </c>
      <c r="G25" s="145">
        <f>ROUNDUP($B$25*1.05,0)</f>
        <v>103</v>
      </c>
      <c r="H25" s="72" t="s">
        <v>113</v>
      </c>
      <c r="I25" s="68"/>
      <c r="J25" s="68"/>
      <c r="K25" s="68"/>
      <c r="L25" s="68"/>
      <c r="M25" s="68"/>
      <c r="N25" s="69"/>
      <c r="O25" s="69"/>
      <c r="P25" s="69"/>
      <c r="Q25" s="69"/>
      <c r="R25" s="69"/>
      <c r="S25" s="69"/>
    </row>
    <row r="26" spans="1:19" ht="21.9" customHeight="1" x14ac:dyDescent="0.3">
      <c r="A26" s="119" t="s">
        <v>128</v>
      </c>
      <c r="B26" s="125">
        <v>271</v>
      </c>
      <c r="C26" s="110" t="s">
        <v>112</v>
      </c>
      <c r="D26" s="144">
        <f>ROUNDDOWN($B$26*0.95,0)</f>
        <v>257</v>
      </c>
      <c r="E26" s="141" t="s">
        <v>90</v>
      </c>
      <c r="F26" s="141" t="s">
        <v>90</v>
      </c>
      <c r="G26" s="145">
        <f>ROUNDUP($B$26*1.05,0)</f>
        <v>285</v>
      </c>
      <c r="H26" s="72" t="s">
        <v>116</v>
      </c>
      <c r="I26" s="68"/>
      <c r="J26" s="68"/>
      <c r="K26" s="68"/>
      <c r="L26" s="68"/>
      <c r="M26" s="68"/>
      <c r="N26" s="69"/>
      <c r="O26" s="69"/>
      <c r="P26" s="69"/>
      <c r="Q26" s="69"/>
      <c r="R26" s="69"/>
      <c r="S26" s="69"/>
    </row>
    <row r="27" spans="1:19" ht="21.9" customHeight="1" x14ac:dyDescent="0.3">
      <c r="A27" s="119" t="s">
        <v>77</v>
      </c>
      <c r="B27" s="125">
        <v>307</v>
      </c>
      <c r="C27" s="110" t="s">
        <v>112</v>
      </c>
      <c r="D27" s="144">
        <f>ROUNDDOWN($B$27*0.95,0)</f>
        <v>291</v>
      </c>
      <c r="E27" s="141" t="s">
        <v>90</v>
      </c>
      <c r="F27" s="141" t="s">
        <v>90</v>
      </c>
      <c r="G27" s="145">
        <f>ROUNDUP($B$27*1.05,0)</f>
        <v>323</v>
      </c>
      <c r="H27" s="72" t="s">
        <v>130</v>
      </c>
      <c r="I27" s="68"/>
      <c r="J27" s="68"/>
      <c r="K27" s="68"/>
      <c r="L27" s="68"/>
      <c r="M27" s="68"/>
      <c r="N27" s="69"/>
      <c r="O27" s="69"/>
      <c r="P27" s="69"/>
      <c r="Q27" s="69"/>
      <c r="R27" s="69"/>
      <c r="S27" s="69"/>
    </row>
    <row r="28" spans="1:19" ht="21.9" customHeight="1" x14ac:dyDescent="0.3">
      <c r="A28" s="119" t="s">
        <v>47</v>
      </c>
      <c r="B28" s="125">
        <v>228</v>
      </c>
      <c r="C28" s="110" t="s">
        <v>112</v>
      </c>
      <c r="D28" s="144">
        <f>ROUNDDOWN($B$28*0.95,0)</f>
        <v>216</v>
      </c>
      <c r="E28" s="141" t="s">
        <v>90</v>
      </c>
      <c r="F28" s="141" t="s">
        <v>90</v>
      </c>
      <c r="G28" s="145">
        <f>ROUNDUP($B$28*1.05,0)</f>
        <v>240</v>
      </c>
      <c r="H28" s="72" t="s">
        <v>125</v>
      </c>
      <c r="I28" s="68"/>
      <c r="J28" s="68"/>
      <c r="K28" s="68"/>
      <c r="L28" s="68"/>
      <c r="M28" s="68"/>
      <c r="N28" s="69"/>
      <c r="O28" s="69"/>
      <c r="P28" s="69"/>
      <c r="Q28" s="69"/>
      <c r="R28" s="69"/>
      <c r="S28" s="69"/>
    </row>
    <row r="29" spans="1:19" ht="21.9" customHeight="1" x14ac:dyDescent="0.3">
      <c r="A29" s="119" t="s">
        <v>118</v>
      </c>
      <c r="B29" s="125">
        <v>309</v>
      </c>
      <c r="C29" s="110" t="s">
        <v>112</v>
      </c>
      <c r="D29" s="144">
        <f>ROUNDDOWN($B$29*0.95,0)</f>
        <v>293</v>
      </c>
      <c r="E29" s="141" t="s">
        <v>90</v>
      </c>
      <c r="F29" s="141" t="s">
        <v>90</v>
      </c>
      <c r="G29" s="145">
        <f>ROUNDUP($B$29*1.05,0)</f>
        <v>325</v>
      </c>
      <c r="H29" s="72" t="s">
        <v>130</v>
      </c>
      <c r="I29" s="68"/>
      <c r="J29" s="68"/>
      <c r="K29" s="68"/>
      <c r="L29" s="68"/>
      <c r="M29" s="68"/>
      <c r="N29" s="69"/>
      <c r="O29" s="69"/>
      <c r="P29" s="69"/>
      <c r="Q29" s="69"/>
      <c r="R29" s="69"/>
      <c r="S29" s="69"/>
    </row>
    <row r="30" spans="1:19" ht="21.9" customHeight="1" x14ac:dyDescent="0.3">
      <c r="A30" s="119" t="s">
        <v>19</v>
      </c>
      <c r="B30" s="168">
        <v>153</v>
      </c>
      <c r="C30" s="44" t="s">
        <v>119</v>
      </c>
      <c r="D30" s="144">
        <f>ROUNDDOWN($B$30*0.95,0)</f>
        <v>145</v>
      </c>
      <c r="E30" s="141" t="s">
        <v>90</v>
      </c>
      <c r="F30" s="141" t="s">
        <v>90</v>
      </c>
      <c r="G30" s="145">
        <f>ROUNDUP($B$30*1.05,0)</f>
        <v>161</v>
      </c>
      <c r="H30" s="72" t="s">
        <v>120</v>
      </c>
      <c r="I30" s="68"/>
      <c r="J30" s="68"/>
      <c r="K30" s="68"/>
      <c r="L30" s="68"/>
      <c r="M30" s="68"/>
      <c r="N30" s="69"/>
      <c r="O30" s="69"/>
      <c r="P30" s="69"/>
      <c r="Q30" s="69"/>
      <c r="R30" s="69"/>
      <c r="S30" s="69"/>
    </row>
    <row r="31" spans="1:19" ht="21.9" customHeight="1" x14ac:dyDescent="0.3">
      <c r="A31" s="119" t="s">
        <v>48</v>
      </c>
      <c r="B31" s="159">
        <v>2.6930000000000001</v>
      </c>
      <c r="C31" s="44" t="s">
        <v>91</v>
      </c>
      <c r="D31" s="160">
        <f>$B$31-0.2</f>
        <v>2.4929999999999999</v>
      </c>
      <c r="E31" s="141" t="s">
        <v>90</v>
      </c>
      <c r="F31" s="141" t="s">
        <v>90</v>
      </c>
      <c r="G31" s="161">
        <f>$B$31+0.2</f>
        <v>2.8930000000000002</v>
      </c>
      <c r="H31" s="72" t="s">
        <v>121</v>
      </c>
      <c r="I31" s="68"/>
      <c r="J31" s="68"/>
      <c r="K31" s="68"/>
      <c r="L31" s="68"/>
      <c r="M31" s="68"/>
      <c r="N31" s="69"/>
      <c r="O31" s="69"/>
      <c r="P31" s="69"/>
      <c r="Q31" s="69"/>
      <c r="R31" s="69"/>
      <c r="S31" s="69"/>
    </row>
    <row r="32" spans="1:19" ht="21.9" customHeight="1" x14ac:dyDescent="0.3">
      <c r="A32" s="119" t="s">
        <v>18</v>
      </c>
      <c r="B32" s="159">
        <v>6</v>
      </c>
      <c r="C32" s="44" t="s">
        <v>91</v>
      </c>
      <c r="D32" s="160">
        <f>$B$32-0.2</f>
        <v>5.8</v>
      </c>
      <c r="E32" s="141" t="s">
        <v>90</v>
      </c>
      <c r="F32" s="141" t="s">
        <v>90</v>
      </c>
      <c r="G32" s="161">
        <f>$B$32+0.2</f>
        <v>6.2</v>
      </c>
      <c r="H32" s="72" t="s">
        <v>121</v>
      </c>
      <c r="I32" s="68"/>
      <c r="J32" s="68"/>
      <c r="K32" s="68"/>
      <c r="L32" s="68"/>
      <c r="M32" s="68"/>
      <c r="N32" s="69"/>
      <c r="O32" s="69"/>
      <c r="P32" s="69"/>
      <c r="Q32" s="69"/>
      <c r="R32" s="69"/>
      <c r="S32" s="69"/>
    </row>
    <row r="33" spans="1:19" ht="21.9" customHeight="1" x14ac:dyDescent="0.3">
      <c r="A33" s="119" t="s">
        <v>21</v>
      </c>
      <c r="B33" s="168">
        <v>971</v>
      </c>
      <c r="C33" s="44" t="s">
        <v>91</v>
      </c>
      <c r="D33" s="144">
        <f>ROUNDDOWN($B$33*0.95,0)</f>
        <v>922</v>
      </c>
      <c r="E33" s="141" t="s">
        <v>90</v>
      </c>
      <c r="F33" s="141" t="s">
        <v>90</v>
      </c>
      <c r="G33" s="145">
        <f>ROUNDUP($B$33*1.05,0)</f>
        <v>1020</v>
      </c>
      <c r="H33" s="72" t="s">
        <v>122</v>
      </c>
      <c r="I33" s="68"/>
      <c r="J33" s="68"/>
      <c r="K33" s="68"/>
      <c r="L33" s="68"/>
      <c r="M33" s="68"/>
      <c r="N33" s="69"/>
      <c r="O33" s="69"/>
      <c r="P33" s="69"/>
      <c r="Q33" s="69"/>
      <c r="R33" s="69"/>
      <c r="S33" s="69"/>
    </row>
    <row r="34" spans="1:19" ht="21.9" customHeight="1" x14ac:dyDescent="0.3">
      <c r="A34" s="119" t="s">
        <v>22</v>
      </c>
      <c r="B34" s="168">
        <v>210</v>
      </c>
      <c r="C34" s="44" t="s">
        <v>91</v>
      </c>
      <c r="D34" s="144">
        <f>ROUNDDOWN($B$34*0.9,0)</f>
        <v>189</v>
      </c>
      <c r="E34" s="141" t="s">
        <v>90</v>
      </c>
      <c r="F34" s="141" t="s">
        <v>90</v>
      </c>
      <c r="G34" s="145">
        <f>ROUNDUP($B$34*1.1,0)</f>
        <v>231</v>
      </c>
      <c r="H34" s="72" t="s">
        <v>123</v>
      </c>
      <c r="I34" s="68"/>
      <c r="J34" s="68"/>
      <c r="K34" s="68"/>
      <c r="L34" s="68"/>
      <c r="M34" s="68"/>
      <c r="N34" s="69"/>
      <c r="O34" s="69"/>
      <c r="P34" s="69"/>
      <c r="Q34" s="69"/>
      <c r="R34" s="69"/>
      <c r="S34" s="69"/>
    </row>
    <row r="35" spans="1:19" ht="21.9" customHeight="1" x14ac:dyDescent="0.3">
      <c r="A35" s="119" t="s">
        <v>23</v>
      </c>
      <c r="B35" s="168">
        <v>89</v>
      </c>
      <c r="C35" s="44" t="s">
        <v>91</v>
      </c>
      <c r="D35" s="144">
        <f>ROUNDDOWN($B$35*0.9,0)</f>
        <v>80</v>
      </c>
      <c r="E35" s="141" t="s">
        <v>90</v>
      </c>
      <c r="F35" s="141" t="s">
        <v>90</v>
      </c>
      <c r="G35" s="145">
        <f>ROUNDUP($B$35*1.1,0)</f>
        <v>98</v>
      </c>
      <c r="H35" s="72" t="s">
        <v>124</v>
      </c>
      <c r="I35" s="68"/>
      <c r="J35" s="68"/>
      <c r="K35" s="68"/>
      <c r="L35" s="68"/>
      <c r="M35" s="68"/>
      <c r="N35" s="69"/>
      <c r="O35" s="69"/>
      <c r="P35" s="69"/>
      <c r="Q35" s="69"/>
      <c r="R35" s="69"/>
      <c r="S35" s="69"/>
    </row>
    <row r="36" spans="1:19" ht="21.9" customHeight="1" x14ac:dyDescent="0.3">
      <c r="A36" s="115" t="s">
        <v>49</v>
      </c>
      <c r="B36" s="114"/>
      <c r="C36" s="115"/>
      <c r="D36" s="116"/>
      <c r="E36" s="117"/>
      <c r="F36" s="117"/>
      <c r="G36" s="118"/>
      <c r="H36" s="79"/>
      <c r="I36" s="68"/>
      <c r="J36" s="68"/>
      <c r="K36" s="68"/>
      <c r="L36" s="68"/>
      <c r="M36" s="68"/>
      <c r="N36" s="69"/>
      <c r="O36" s="69"/>
      <c r="P36" s="69"/>
      <c r="Q36" s="69"/>
      <c r="R36" s="69"/>
      <c r="S36" s="69"/>
    </row>
    <row r="37" spans="1:19" ht="21.9" customHeight="1" x14ac:dyDescent="0.3">
      <c r="A37" s="119" t="s">
        <v>127</v>
      </c>
      <c r="B37" s="125">
        <v>290</v>
      </c>
      <c r="C37" s="110" t="s">
        <v>112</v>
      </c>
      <c r="D37" s="144">
        <f>ROUNDDOWN($B$37*0.95,0)</f>
        <v>275</v>
      </c>
      <c r="E37" s="141" t="s">
        <v>90</v>
      </c>
      <c r="F37" s="141" t="s">
        <v>90</v>
      </c>
      <c r="G37" s="145">
        <f>ROUNDUP($B$37*1.05,0)</f>
        <v>305</v>
      </c>
      <c r="H37" s="72" t="s">
        <v>117</v>
      </c>
      <c r="I37" s="68"/>
      <c r="J37" s="68"/>
      <c r="K37" s="68"/>
      <c r="L37" s="68"/>
      <c r="M37" s="68"/>
      <c r="N37" s="69"/>
      <c r="O37" s="69"/>
      <c r="P37" s="69"/>
      <c r="Q37" s="69"/>
      <c r="R37" s="69"/>
      <c r="S37" s="69"/>
    </row>
    <row r="38" spans="1:19" ht="22.8" x14ac:dyDescent="0.3">
      <c r="A38" s="119" t="s">
        <v>129</v>
      </c>
      <c r="B38" s="125">
        <v>258</v>
      </c>
      <c r="C38" s="110" t="s">
        <v>112</v>
      </c>
      <c r="D38" s="144">
        <f>ROUNDDOWN($B$38*0.95,0)</f>
        <v>245</v>
      </c>
      <c r="E38" s="141" t="s">
        <v>90</v>
      </c>
      <c r="F38" s="141" t="s">
        <v>90</v>
      </c>
      <c r="G38" s="145">
        <f>ROUNDUP($B$38*1.05,0)</f>
        <v>271</v>
      </c>
      <c r="H38" s="72" t="s">
        <v>131</v>
      </c>
      <c r="I38" s="68"/>
      <c r="J38" s="68"/>
      <c r="K38" s="68"/>
      <c r="L38" s="68"/>
      <c r="M38" s="68"/>
      <c r="N38" s="69"/>
      <c r="O38" s="69"/>
      <c r="P38" s="69"/>
      <c r="Q38" s="69"/>
      <c r="R38" s="69"/>
      <c r="S38" s="69"/>
    </row>
    <row r="39" spans="1:19" ht="17.399999999999999" x14ac:dyDescent="0.5">
      <c r="A39" s="13"/>
      <c r="B39" s="9"/>
      <c r="C39" s="9"/>
      <c r="D39" s="10"/>
      <c r="E39" s="11"/>
      <c r="F39" s="11"/>
      <c r="G39" s="12"/>
      <c r="H39" s="9"/>
    </row>
    <row r="40" spans="1:19" s="8" customFormat="1" x14ac:dyDescent="0.3">
      <c r="A40" s="169" t="s">
        <v>61</v>
      </c>
      <c r="B40" s="170"/>
      <c r="C40" s="170"/>
      <c r="D40" s="171"/>
      <c r="E40" s="14"/>
      <c r="F40" s="14"/>
      <c r="G40" s="172"/>
      <c r="H40" s="170"/>
      <c r="I40" s="80"/>
      <c r="J40" s="80"/>
      <c r="K40" s="80"/>
      <c r="L40" s="80"/>
      <c r="M40" s="80"/>
    </row>
    <row r="41" spans="1:19" x14ac:dyDescent="0.3">
      <c r="A41" s="186" t="s">
        <v>132</v>
      </c>
      <c r="B41" s="187"/>
      <c r="C41" s="187"/>
      <c r="D41" s="187"/>
      <c r="E41" s="187"/>
      <c r="F41" s="187"/>
      <c r="G41" s="187"/>
      <c r="H41" s="187"/>
    </row>
    <row r="42" spans="1:19" x14ac:dyDescent="0.3">
      <c r="A42" s="169" t="s">
        <v>75</v>
      </c>
      <c r="B42" s="169"/>
      <c r="C42" s="169"/>
      <c r="D42" s="171"/>
      <c r="E42" s="14"/>
      <c r="F42" s="14"/>
      <c r="G42" s="172"/>
      <c r="H42" s="170"/>
    </row>
    <row r="43" spans="1:19" ht="17.399999999999999" x14ac:dyDescent="0.5">
      <c r="A43" s="104"/>
      <c r="B43" s="105"/>
      <c r="C43" s="105"/>
      <c r="D43" s="105"/>
      <c r="E43" s="105"/>
      <c r="F43" s="105"/>
      <c r="G43" s="105"/>
    </row>
  </sheetData>
  <mergeCells count="3">
    <mergeCell ref="A1:H1"/>
    <mergeCell ref="D2:G2"/>
    <mergeCell ref="A41:H41"/>
  </mergeCells>
  <phoneticPr fontId="5"/>
  <printOptions horizontalCentered="1"/>
  <pageMargins left="7.874015748031496E-2" right="7.874015748031496E-2" top="0.9055118110236221" bottom="0.19685039370078741" header="0.27559055118110237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20"/>
  <sheetViews>
    <sheetView zoomScale="73" zoomScaleNormal="73" workbookViewId="0">
      <selection activeCell="V28" sqref="V28"/>
    </sheetView>
  </sheetViews>
  <sheetFormatPr defaultRowHeight="13.2" x14ac:dyDescent="0.2"/>
  <cols>
    <col min="1" max="1" width="3.77734375" customWidth="1"/>
    <col min="2" max="2" width="8" customWidth="1"/>
    <col min="4" max="4" width="8.77734375" customWidth="1"/>
    <col min="5" max="5" width="9.664062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109375" customWidth="1"/>
    <col min="15" max="16" width="2.6640625" customWidth="1"/>
  </cols>
  <sheetData>
    <row r="1" spans="1:18" ht="20.100000000000001" customHeight="1" x14ac:dyDescent="0.45">
      <c r="F1" s="15" t="s">
        <v>9</v>
      </c>
    </row>
    <row r="2" spans="1:18" ht="15.9" customHeight="1" x14ac:dyDescent="0.3">
      <c r="A2" s="1" t="s">
        <v>46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3" t="s">
        <v>30</v>
      </c>
      <c r="P2" s="4" t="s">
        <v>31</v>
      </c>
      <c r="Q2" s="14" t="s">
        <v>153</v>
      </c>
    </row>
    <row r="3" spans="1:18" ht="15.9" customHeight="1" x14ac:dyDescent="0.2">
      <c r="A3" s="94">
        <v>8</v>
      </c>
      <c r="B3" s="48">
        <v>6.64</v>
      </c>
      <c r="C3" s="48">
        <v>6.735060240963854</v>
      </c>
      <c r="D3" s="92">
        <v>6.6718750000000018</v>
      </c>
      <c r="E3" s="49">
        <v>6.6850000000000005</v>
      </c>
      <c r="F3" s="48">
        <v>6.5949999999999971</v>
      </c>
      <c r="G3" s="48">
        <v>6.6141666666666667</v>
      </c>
      <c r="H3" s="48">
        <v>6.6130000000000004</v>
      </c>
      <c r="I3" s="48">
        <v>6.62</v>
      </c>
      <c r="J3" s="48">
        <v>6.81</v>
      </c>
      <c r="K3" s="48"/>
      <c r="L3" s="47">
        <v>6.7</v>
      </c>
      <c r="M3" s="49">
        <f t="shared" ref="M3:M19" si="0">AVERAGE(B3:K3)</f>
        <v>6.6649002119589476</v>
      </c>
      <c r="N3" s="49">
        <f t="shared" ref="N3:N17" si="1">MAX(B3:K3)-MIN(B3:K3)</f>
        <v>0.21500000000000252</v>
      </c>
      <c r="O3" s="5">
        <v>6.5</v>
      </c>
      <c r="P3" s="6">
        <v>6.9</v>
      </c>
      <c r="Q3" s="54">
        <f>M3/M3*100</f>
        <v>100</v>
      </c>
    </row>
    <row r="4" spans="1:18" ht="15.9" customHeight="1" x14ac:dyDescent="0.2">
      <c r="A4" s="94">
        <v>9</v>
      </c>
      <c r="B4" s="48">
        <v>6.6103125</v>
      </c>
      <c r="C4" s="48">
        <v>6.7386666666666679</v>
      </c>
      <c r="D4" s="92">
        <v>6.5646666666666649</v>
      </c>
      <c r="E4" s="48">
        <v>6.6749999999999998</v>
      </c>
      <c r="F4" s="48">
        <v>6.544999999999999</v>
      </c>
      <c r="G4" s="48">
        <v>6.6632901234567914</v>
      </c>
      <c r="H4" s="48">
        <v>6.6130000000000004</v>
      </c>
      <c r="I4" s="48">
        <v>6.61</v>
      </c>
      <c r="J4" s="48">
        <v>6.85</v>
      </c>
      <c r="K4" s="48">
        <v>6.6833333333333345</v>
      </c>
      <c r="L4" s="47">
        <v>6.7</v>
      </c>
      <c r="M4" s="49">
        <f t="shared" si="0"/>
        <v>6.6553269290123449</v>
      </c>
      <c r="N4" s="49">
        <f t="shared" si="1"/>
        <v>0.3050000000000006</v>
      </c>
      <c r="O4" s="5">
        <v>6.5</v>
      </c>
      <c r="P4" s="6">
        <v>6.9</v>
      </c>
      <c r="Q4" s="54">
        <f>M4/M$3*100</f>
        <v>99.856362696482321</v>
      </c>
    </row>
    <row r="5" spans="1:18" ht="15.9" customHeight="1" x14ac:dyDescent="0.2">
      <c r="A5" s="94">
        <v>10</v>
      </c>
      <c r="B5" s="48">
        <v>6.6066666666666674</v>
      </c>
      <c r="C5" s="48">
        <v>6.6617283950617283</v>
      </c>
      <c r="D5" s="92">
        <v>6.6053333333333333</v>
      </c>
      <c r="E5" s="49">
        <v>6.6760000000000002</v>
      </c>
      <c r="F5" s="48">
        <v>6.5476190476190474</v>
      </c>
      <c r="G5" s="48">
        <v>6.650039682539683</v>
      </c>
      <c r="H5" s="48">
        <v>6.5990000000000002</v>
      </c>
      <c r="I5" s="48">
        <v>6.64</v>
      </c>
      <c r="J5" s="48">
        <v>6.86</v>
      </c>
      <c r="K5" s="48">
        <v>6.7600000000000007</v>
      </c>
      <c r="L5" s="47">
        <v>6.7</v>
      </c>
      <c r="M5" s="49">
        <f t="shared" si="0"/>
        <v>6.6606387125220463</v>
      </c>
      <c r="N5" s="49">
        <f t="shared" si="1"/>
        <v>0.31238095238095287</v>
      </c>
      <c r="O5" s="5">
        <v>6.5</v>
      </c>
      <c r="P5" s="6">
        <v>6.9</v>
      </c>
      <c r="Q5" s="54">
        <f t="shared" ref="Q5:Q17" si="2">M5/M$3*100</f>
        <v>99.936060566529491</v>
      </c>
    </row>
    <row r="6" spans="1:18" ht="15.9" customHeight="1" x14ac:dyDescent="0.2">
      <c r="A6" s="94">
        <v>11</v>
      </c>
      <c r="B6" s="48">
        <v>6.609210526315791</v>
      </c>
      <c r="C6" s="48">
        <v>6.6601250000000007</v>
      </c>
      <c r="D6" s="92">
        <v>6.6215789473684197</v>
      </c>
      <c r="E6" s="49">
        <v>6.6890000000000001</v>
      </c>
      <c r="F6" s="48">
        <v>6.5555555555555536</v>
      </c>
      <c r="G6" s="48">
        <v>6.6531249999999984</v>
      </c>
      <c r="H6" s="48">
        <v>6.6040000000000001</v>
      </c>
      <c r="I6" s="48">
        <v>6.69</v>
      </c>
      <c r="J6" s="48">
        <v>6.86</v>
      </c>
      <c r="K6" s="48">
        <v>6.7</v>
      </c>
      <c r="L6" s="47">
        <v>6.7</v>
      </c>
      <c r="M6" s="49">
        <f t="shared" si="0"/>
        <v>6.6642595029239757</v>
      </c>
      <c r="N6" s="49">
        <f t="shared" si="1"/>
        <v>0.30444444444444674</v>
      </c>
      <c r="O6" s="5">
        <v>6.5</v>
      </c>
      <c r="P6" s="6">
        <v>6.9</v>
      </c>
      <c r="Q6" s="54">
        <f t="shared" si="2"/>
        <v>99.990386817287643</v>
      </c>
    </row>
    <row r="7" spans="1:18" ht="15.9" customHeight="1" x14ac:dyDescent="0.2">
      <c r="A7" s="94">
        <v>12</v>
      </c>
      <c r="B7" s="48">
        <v>6.6126315789473704</v>
      </c>
      <c r="C7" s="48">
        <v>6.6847058823529419</v>
      </c>
      <c r="D7" s="92">
        <v>6.5877777777777773</v>
      </c>
      <c r="E7" s="49">
        <v>6.7359999999999998</v>
      </c>
      <c r="F7" s="48">
        <v>6.5649999999999995</v>
      </c>
      <c r="G7" s="48">
        <v>6.6524999999999999</v>
      </c>
      <c r="H7" s="48">
        <v>6.6719999999999997</v>
      </c>
      <c r="I7" s="48">
        <v>6.64</v>
      </c>
      <c r="J7" s="48">
        <v>6.85</v>
      </c>
      <c r="K7" s="48">
        <v>6.72</v>
      </c>
      <c r="L7" s="47">
        <v>6.7</v>
      </c>
      <c r="M7" s="49">
        <f t="shared" si="0"/>
        <v>6.6720615239078098</v>
      </c>
      <c r="N7" s="49">
        <f t="shared" si="1"/>
        <v>0.28500000000000014</v>
      </c>
      <c r="O7" s="5">
        <v>6.5</v>
      </c>
      <c r="P7" s="6">
        <v>6.9</v>
      </c>
      <c r="Q7" s="54">
        <f t="shared" si="2"/>
        <v>100.10744814957637</v>
      </c>
    </row>
    <row r="8" spans="1:18" ht="15.9" customHeight="1" x14ac:dyDescent="0.2">
      <c r="A8" s="94">
        <v>1</v>
      </c>
      <c r="B8" s="48">
        <v>6.6215789473684206</v>
      </c>
      <c r="C8" s="48">
        <v>6.6808510638297882</v>
      </c>
      <c r="D8" s="92">
        <v>6.5633333333333326</v>
      </c>
      <c r="E8" s="49">
        <v>6.7489999999999997</v>
      </c>
      <c r="F8" s="48">
        <v>6.542105263157894</v>
      </c>
      <c r="G8" s="48">
        <v>6.6520192307692305</v>
      </c>
      <c r="H8" s="48">
        <v>6.68</v>
      </c>
      <c r="I8" s="48">
        <v>6.73</v>
      </c>
      <c r="J8" s="48">
        <v>6.86</v>
      </c>
      <c r="K8" s="48">
        <v>6.8571428571428585</v>
      </c>
      <c r="L8" s="47">
        <v>6.7</v>
      </c>
      <c r="M8" s="49">
        <f t="shared" si="0"/>
        <v>6.6936030695601518</v>
      </c>
      <c r="N8" s="49">
        <f t="shared" si="1"/>
        <v>0.31789473684210634</v>
      </c>
      <c r="O8" s="5">
        <v>6.5</v>
      </c>
      <c r="P8" s="6">
        <v>6.9</v>
      </c>
      <c r="Q8" s="54">
        <f t="shared" si="2"/>
        <v>100.43065697442404</v>
      </c>
    </row>
    <row r="9" spans="1:18" ht="15.9" customHeight="1" x14ac:dyDescent="0.2">
      <c r="A9" s="94">
        <v>2</v>
      </c>
      <c r="B9" s="48">
        <v>6.6469401544401521</v>
      </c>
      <c r="C9" s="48">
        <v>6.6581720430107527</v>
      </c>
      <c r="D9" s="92">
        <v>6.5660000000000016</v>
      </c>
      <c r="E9" s="49">
        <v>6.5649999999999995</v>
      </c>
      <c r="F9" s="48">
        <v>6.6055555555555534</v>
      </c>
      <c r="G9" s="48">
        <v>6.6819135802469125</v>
      </c>
      <c r="H9" s="48">
        <v>6.6609999999999996</v>
      </c>
      <c r="I9" s="48">
        <v>6.71</v>
      </c>
      <c r="J9" s="48">
        <v>6.8</v>
      </c>
      <c r="K9" s="48">
        <v>6.7692307692307692</v>
      </c>
      <c r="L9" s="47">
        <v>6.7</v>
      </c>
      <c r="M9" s="49">
        <f t="shared" si="0"/>
        <v>6.6663812102484146</v>
      </c>
      <c r="N9" s="49">
        <f t="shared" si="1"/>
        <v>0.23500000000000032</v>
      </c>
      <c r="O9" s="5">
        <v>6.5</v>
      </c>
      <c r="P9" s="6">
        <v>6.9</v>
      </c>
      <c r="Q9" s="54">
        <f t="shared" si="2"/>
        <v>100.02222086216399</v>
      </c>
    </row>
    <row r="10" spans="1:18" ht="15.9" customHeight="1" x14ac:dyDescent="0.2">
      <c r="A10" s="94">
        <v>3</v>
      </c>
      <c r="B10" s="48">
        <v>6.6547368421052626</v>
      </c>
      <c r="C10" s="48">
        <v>6.6875308641975328</v>
      </c>
      <c r="D10" s="92">
        <v>6.5621052631578944</v>
      </c>
      <c r="E10" s="49">
        <v>6.6479999999999997</v>
      </c>
      <c r="F10" s="48">
        <v>6.5863636363636342</v>
      </c>
      <c r="G10" s="48">
        <v>6.6796031746031739</v>
      </c>
      <c r="H10" s="48">
        <v>6.6340000000000003</v>
      </c>
      <c r="I10" s="48">
        <v>6.7</v>
      </c>
      <c r="J10" s="48">
        <v>6.77</v>
      </c>
      <c r="K10" s="48">
        <v>6.8416666666666659</v>
      </c>
      <c r="L10" s="47">
        <v>6.7</v>
      </c>
      <c r="M10" s="49">
        <f t="shared" si="0"/>
        <v>6.6764006447094157</v>
      </c>
      <c r="N10" s="49">
        <f t="shared" si="1"/>
        <v>0.27956140350877146</v>
      </c>
      <c r="O10" s="5">
        <v>6.5</v>
      </c>
      <c r="P10" s="6">
        <v>6.9</v>
      </c>
      <c r="Q10" s="54">
        <f t="shared" si="2"/>
        <v>100.17255221210712</v>
      </c>
    </row>
    <row r="11" spans="1:18" ht="15.9" customHeight="1" x14ac:dyDescent="0.2">
      <c r="A11" s="94">
        <v>4</v>
      </c>
      <c r="B11" s="48">
        <v>6.66</v>
      </c>
      <c r="C11" s="48">
        <v>6.7106896551724153</v>
      </c>
      <c r="D11" s="92">
        <v>6.5500000000000007</v>
      </c>
      <c r="E11" s="49">
        <v>6.7359999999999998</v>
      </c>
      <c r="F11" s="48">
        <v>6.62</v>
      </c>
      <c r="G11" s="48">
        <v>6.6820681818181811</v>
      </c>
      <c r="H11" s="48">
        <v>6.7320000000000002</v>
      </c>
      <c r="I11" s="48">
        <v>6.72</v>
      </c>
      <c r="J11" s="48">
        <v>6.78</v>
      </c>
      <c r="K11" s="48">
        <v>6.8230769230769219</v>
      </c>
      <c r="L11" s="47">
        <v>6.7</v>
      </c>
      <c r="M11" s="49">
        <f t="shared" si="0"/>
        <v>6.7013834760067521</v>
      </c>
      <c r="N11" s="49">
        <f t="shared" si="1"/>
        <v>0.27307692307692122</v>
      </c>
      <c r="O11" s="5">
        <v>6.5</v>
      </c>
      <c r="P11" s="6">
        <v>6.9</v>
      </c>
      <c r="Q11" s="54">
        <f t="shared" si="2"/>
        <v>100.54739400272403</v>
      </c>
    </row>
    <row r="12" spans="1:18" ht="15.9" customHeight="1" x14ac:dyDescent="0.2">
      <c r="A12" s="94">
        <v>5</v>
      </c>
      <c r="B12" s="48">
        <v>6.6702631578947349</v>
      </c>
      <c r="C12" s="48">
        <v>6.6987058823529422</v>
      </c>
      <c r="D12" s="92">
        <v>6.5587499999999999</v>
      </c>
      <c r="E12" s="49">
        <v>6.7229999999999999</v>
      </c>
      <c r="F12" s="48">
        <v>6.7052631578947386</v>
      </c>
      <c r="G12" s="48">
        <v>6.677812499999999</v>
      </c>
      <c r="H12" s="48">
        <v>6.7290000000000001</v>
      </c>
      <c r="I12" s="48">
        <v>6.7</v>
      </c>
      <c r="J12" s="48">
        <v>6.79</v>
      </c>
      <c r="K12" s="48">
        <v>6.866666666666668</v>
      </c>
      <c r="L12" s="47">
        <v>6.7</v>
      </c>
      <c r="M12" s="49">
        <f t="shared" si="0"/>
        <v>6.7119461364809085</v>
      </c>
      <c r="N12" s="49">
        <f t="shared" si="1"/>
        <v>0.30791666666666817</v>
      </c>
      <c r="O12" s="5">
        <v>6.5</v>
      </c>
      <c r="P12" s="6">
        <v>6.9</v>
      </c>
      <c r="Q12" s="54">
        <f t="shared" si="2"/>
        <v>100.70587590250106</v>
      </c>
    </row>
    <row r="13" spans="1:18" ht="15.9" customHeight="1" x14ac:dyDescent="0.2">
      <c r="A13" s="94">
        <v>6</v>
      </c>
      <c r="B13" s="48">
        <v>6.6794736842105236</v>
      </c>
      <c r="C13" s="48">
        <v>6.6811249999999989</v>
      </c>
      <c r="D13" s="92">
        <v>6.6918181818181806</v>
      </c>
      <c r="E13" s="49">
        <v>6.7160000000000002</v>
      </c>
      <c r="F13" s="48">
        <v>6.7000000000000011</v>
      </c>
      <c r="G13" s="48">
        <v>6.6968115942028987</v>
      </c>
      <c r="H13" s="48">
        <v>6.7610000000000001</v>
      </c>
      <c r="I13" s="48">
        <v>6.68</v>
      </c>
      <c r="J13" s="48">
        <v>6.77</v>
      </c>
      <c r="K13" s="48">
        <v>6.7666666666666666</v>
      </c>
      <c r="L13" s="47">
        <v>6.7</v>
      </c>
      <c r="M13" s="49">
        <f t="shared" si="0"/>
        <v>6.7142895126898265</v>
      </c>
      <c r="N13" s="49">
        <f t="shared" si="1"/>
        <v>9.0526315789476008E-2</v>
      </c>
      <c r="O13" s="5">
        <v>6.5</v>
      </c>
      <c r="P13" s="6">
        <v>6.9</v>
      </c>
      <c r="Q13" s="54">
        <f t="shared" si="2"/>
        <v>100.74103586190621</v>
      </c>
    </row>
    <row r="14" spans="1:18" ht="15.9" customHeight="1" x14ac:dyDescent="0.2">
      <c r="A14" s="94">
        <v>7</v>
      </c>
      <c r="B14" s="48">
        <v>6.6607894736842077</v>
      </c>
      <c r="C14" s="48">
        <v>6.6790476190476209</v>
      </c>
      <c r="D14" s="92">
        <v>6.6968421052631584</v>
      </c>
      <c r="E14" s="49">
        <v>6.6970000000000001</v>
      </c>
      <c r="F14" s="48">
        <v>6.7100000000000009</v>
      </c>
      <c r="G14" s="48">
        <v>6.6860087719298242</v>
      </c>
      <c r="H14" s="48">
        <v>6.7080000000000002</v>
      </c>
      <c r="I14" s="48">
        <v>6.7</v>
      </c>
      <c r="J14" s="48">
        <v>6.76</v>
      </c>
      <c r="K14" s="48">
        <v>6.861538461538462</v>
      </c>
      <c r="L14" s="47">
        <v>6.7</v>
      </c>
      <c r="M14" s="49">
        <f t="shared" si="0"/>
        <v>6.7159226431463264</v>
      </c>
      <c r="N14" s="49">
        <f t="shared" si="1"/>
        <v>0.20074898785425432</v>
      </c>
      <c r="O14" s="5">
        <v>6.5</v>
      </c>
      <c r="P14" s="6">
        <v>6.9</v>
      </c>
      <c r="Q14" s="54">
        <f t="shared" si="2"/>
        <v>100.76553931138876</v>
      </c>
    </row>
    <row r="15" spans="1:18" ht="15.9" customHeight="1" x14ac:dyDescent="0.2">
      <c r="A15" s="94">
        <v>8</v>
      </c>
      <c r="B15" s="48">
        <v>6.6478947368421055</v>
      </c>
      <c r="C15" s="48">
        <v>6.6925287356321856</v>
      </c>
      <c r="D15" s="92">
        <v>6.6852380952380948</v>
      </c>
      <c r="E15" s="49">
        <v>6.7130000000000001</v>
      </c>
      <c r="F15" s="48">
        <v>6.7</v>
      </c>
      <c r="G15" s="48">
        <v>6.7112380952380937</v>
      </c>
      <c r="H15" s="48">
        <v>6.6879999999999997</v>
      </c>
      <c r="I15" s="48">
        <v>6.66</v>
      </c>
      <c r="J15" s="48">
        <v>6.77</v>
      </c>
      <c r="K15" s="48">
        <v>6.7399999999999993</v>
      </c>
      <c r="L15" s="47">
        <v>6.7</v>
      </c>
      <c r="M15" s="49">
        <f t="shared" si="0"/>
        <v>6.7007899662950479</v>
      </c>
      <c r="N15" s="49">
        <f t="shared" si="1"/>
        <v>0.12210526315789405</v>
      </c>
      <c r="O15" s="5">
        <v>6.5</v>
      </c>
      <c r="P15" s="6">
        <v>6.9</v>
      </c>
      <c r="Q15" s="54">
        <f t="shared" si="2"/>
        <v>100.53848899750521</v>
      </c>
      <c r="R15" s="7"/>
    </row>
    <row r="16" spans="1:18" ht="15.9" customHeight="1" x14ac:dyDescent="0.2">
      <c r="A16" s="94">
        <v>9</v>
      </c>
      <c r="B16" s="48">
        <v>6.6907894736842097</v>
      </c>
      <c r="C16" s="48">
        <v>6.6794666666666647</v>
      </c>
      <c r="D16" s="92">
        <v>6.6912500000000001</v>
      </c>
      <c r="E16" s="49">
        <v>6.7229999999999999</v>
      </c>
      <c r="F16" s="48">
        <v>6.6950000000000021</v>
      </c>
      <c r="G16" s="48">
        <v>6.6956923076923056</v>
      </c>
      <c r="H16" s="48">
        <v>6.7030000000000003</v>
      </c>
      <c r="I16" s="48">
        <v>6.64</v>
      </c>
      <c r="J16" s="48">
        <v>6.78</v>
      </c>
      <c r="K16" s="48">
        <v>6.706666666666667</v>
      </c>
      <c r="L16" s="47">
        <v>6.7</v>
      </c>
      <c r="M16" s="49">
        <f t="shared" si="0"/>
        <v>6.7004865114709862</v>
      </c>
      <c r="N16" s="49">
        <f t="shared" si="1"/>
        <v>0.14000000000000057</v>
      </c>
      <c r="O16" s="5">
        <v>6.5</v>
      </c>
      <c r="P16" s="6">
        <v>6.9</v>
      </c>
      <c r="Q16" s="54">
        <f t="shared" si="2"/>
        <v>100.53393596873642</v>
      </c>
      <c r="R16" s="7"/>
    </row>
    <row r="17" spans="1:18" ht="15.9" customHeight="1" x14ac:dyDescent="0.2">
      <c r="A17" s="94">
        <v>10</v>
      </c>
      <c r="B17" s="48">
        <v>6.6890151515151501</v>
      </c>
      <c r="C17" s="48">
        <v>6.694634146341464</v>
      </c>
      <c r="D17" s="92">
        <v>6.6966666666666672</v>
      </c>
      <c r="E17" s="49">
        <v>6.74</v>
      </c>
      <c r="F17" s="48">
        <v>6.7449999999999992</v>
      </c>
      <c r="G17" s="48">
        <v>6.7286206896551706</v>
      </c>
      <c r="H17" s="48">
        <v>6.7130000000000001</v>
      </c>
      <c r="I17" s="48">
        <v>6.64</v>
      </c>
      <c r="J17" s="48">
        <v>6.77</v>
      </c>
      <c r="K17" s="48">
        <v>6.8000000000000016</v>
      </c>
      <c r="L17" s="47">
        <v>6.7</v>
      </c>
      <c r="M17" s="49">
        <f t="shared" si="0"/>
        <v>6.7216936654178454</v>
      </c>
      <c r="N17" s="49">
        <f t="shared" si="1"/>
        <v>0.16000000000000192</v>
      </c>
      <c r="O17" s="5">
        <v>6.5</v>
      </c>
      <c r="P17" s="6">
        <v>6.9</v>
      </c>
      <c r="Q17" s="54">
        <f t="shared" si="2"/>
        <v>100.85212758860204</v>
      </c>
      <c r="R17" s="7"/>
    </row>
    <row r="18" spans="1:18" ht="15.9" customHeight="1" x14ac:dyDescent="0.2">
      <c r="A18" s="94">
        <v>11</v>
      </c>
      <c r="B18" s="48">
        <v>6.696283783783783</v>
      </c>
      <c r="C18" s="48">
        <v>6.7080681818181853</v>
      </c>
      <c r="D18" s="92">
        <v>6.6775000000000002</v>
      </c>
      <c r="E18" s="49">
        <v>6.7480000000000002</v>
      </c>
      <c r="F18" s="48">
        <v>6.7150000000000007</v>
      </c>
      <c r="G18" s="48">
        <v>6.7004464285714276</v>
      </c>
      <c r="H18" s="179">
        <v>6.7240000000000002</v>
      </c>
      <c r="I18" s="48">
        <v>6.65</v>
      </c>
      <c r="J18" s="48">
        <v>6.78</v>
      </c>
      <c r="K18" s="48">
        <v>6.8199999999999994</v>
      </c>
      <c r="L18" s="47">
        <v>6.7</v>
      </c>
      <c r="M18" s="49">
        <f t="shared" si="0"/>
        <v>6.7219298394173395</v>
      </c>
      <c r="N18" s="49">
        <f>MAX(B18:K18)-MIN(B18:K18)</f>
        <v>0.16999999999999904</v>
      </c>
      <c r="O18" s="5">
        <v>6.5</v>
      </c>
      <c r="P18" s="6">
        <v>6.9</v>
      </c>
      <c r="Q18" s="54">
        <f>M18/M$3*100</f>
        <v>100.85567113752225</v>
      </c>
      <c r="R18" s="7"/>
    </row>
    <row r="19" spans="1:18" ht="15.9" customHeight="1" x14ac:dyDescent="0.2">
      <c r="A19" s="94">
        <v>12</v>
      </c>
      <c r="B19" s="48">
        <v>6.6733301158301144</v>
      </c>
      <c r="C19" s="48">
        <v>6.720259740259741</v>
      </c>
      <c r="D19" s="92">
        <v>6.6530000000000005</v>
      </c>
      <c r="E19" s="49">
        <v>6.742</v>
      </c>
      <c r="F19" s="48">
        <v>6.7700000000000005</v>
      </c>
      <c r="G19" s="48">
        <v>6.710429292929291</v>
      </c>
      <c r="H19" s="180">
        <v>6.7469999999999999</v>
      </c>
      <c r="I19" s="48">
        <v>6.61</v>
      </c>
      <c r="J19" s="48">
        <v>6.79</v>
      </c>
      <c r="K19" s="48">
        <v>6.8666666666666663</v>
      </c>
      <c r="L19" s="47">
        <v>6.7</v>
      </c>
      <c r="M19" s="49">
        <f t="shared" si="0"/>
        <v>6.7282685815685808</v>
      </c>
      <c r="N19" s="49">
        <f>MAX(B19:K19)-MIN(B19:K19)</f>
        <v>0.25666666666666593</v>
      </c>
      <c r="O19" s="5">
        <v>6.5</v>
      </c>
      <c r="P19" s="6">
        <v>6.9</v>
      </c>
      <c r="Q19" s="54">
        <f>M19/M$3*100</f>
        <v>100.95077746994517</v>
      </c>
      <c r="R19" s="7"/>
    </row>
    <row r="20" spans="1:18" ht="15.9" customHeight="1" x14ac:dyDescent="0.2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6.7</v>
      </c>
      <c r="M20" s="49"/>
      <c r="N20" s="49">
        <f>MAX(B20:K20)-MIN(B20:K20)</f>
        <v>0</v>
      </c>
      <c r="O20" s="5">
        <v>6.5</v>
      </c>
      <c r="P20" s="6">
        <v>6.9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R21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77734375" customWidth="1"/>
    <col min="4" max="4" width="8.77734375" customWidth="1"/>
    <col min="5" max="5" width="9.88671875" customWidth="1"/>
    <col min="6" max="6" width="9.44140625" customWidth="1"/>
    <col min="7" max="8" width="8.77734375" customWidth="1"/>
    <col min="9" max="9" width="8.44140625" customWidth="1"/>
    <col min="10" max="10" width="8.6640625" customWidth="1"/>
    <col min="11" max="11" width="9.33203125" customWidth="1"/>
    <col min="12" max="12" width="6.88671875" customWidth="1"/>
    <col min="13" max="13" width="10.88671875" customWidth="1"/>
    <col min="14" max="14" width="8.6640625" customWidth="1"/>
    <col min="15" max="16" width="2.6640625" customWidth="1"/>
  </cols>
  <sheetData>
    <row r="1" spans="1:18" ht="20.100000000000001" customHeight="1" x14ac:dyDescent="0.45">
      <c r="F1" s="15" t="s">
        <v>89</v>
      </c>
    </row>
    <row r="2" spans="1:18" ht="15.9" customHeight="1" x14ac:dyDescent="0.3">
      <c r="A2" s="1" t="s">
        <v>46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3" t="s">
        <v>30</v>
      </c>
      <c r="P2" s="4" t="s">
        <v>31</v>
      </c>
      <c r="Q2" s="14" t="s">
        <v>153</v>
      </c>
    </row>
    <row r="3" spans="1:18" ht="15.9" customHeight="1" x14ac:dyDescent="0.2">
      <c r="A3" s="94">
        <v>8</v>
      </c>
      <c r="B3" s="48">
        <v>4.1431578947368415</v>
      </c>
      <c r="C3" s="48">
        <v>4.219156626506023</v>
      </c>
      <c r="D3" s="92">
        <v>4.1470588235294112</v>
      </c>
      <c r="E3" s="49">
        <v>4.1820000000000004</v>
      </c>
      <c r="F3" s="48">
        <v>4.1550000000000002</v>
      </c>
      <c r="G3" s="48">
        <v>4.1662499999999989</v>
      </c>
      <c r="H3" s="48">
        <v>4.2649999999999997</v>
      </c>
      <c r="I3" s="48">
        <v>4.17</v>
      </c>
      <c r="J3" s="48">
        <v>4.22</v>
      </c>
      <c r="K3" s="48"/>
      <c r="L3" s="47">
        <v>4.2</v>
      </c>
      <c r="M3" s="49">
        <f t="shared" ref="M3:M19" si="0">AVERAGE(B3:K3)</f>
        <v>4.1852914827524748</v>
      </c>
      <c r="N3" s="49">
        <f t="shared" ref="N3:N17" si="1">MAX(B3:K3)-MIN(B3:K3)</f>
        <v>0.1218421052631582</v>
      </c>
      <c r="O3" s="5">
        <v>4</v>
      </c>
      <c r="P3" s="6">
        <v>4.4000000000000004</v>
      </c>
      <c r="Q3" s="54">
        <f>M3/M3*100</f>
        <v>100</v>
      </c>
    </row>
    <row r="4" spans="1:18" ht="15.9" customHeight="1" x14ac:dyDescent="0.2">
      <c r="A4" s="94">
        <v>9</v>
      </c>
      <c r="B4" s="48">
        <v>4.1368749999999999</v>
      </c>
      <c r="C4" s="48">
        <v>4.2110666666666665</v>
      </c>
      <c r="D4" s="92">
        <v>4.1584999999999992</v>
      </c>
      <c r="E4" s="48">
        <v>4.2350000000000003</v>
      </c>
      <c r="F4" s="48">
        <v>4.1650000000000009</v>
      </c>
      <c r="G4" s="48">
        <v>4.2086538461538465</v>
      </c>
      <c r="H4" s="48">
        <v>4.2220000000000004</v>
      </c>
      <c r="I4" s="48">
        <v>4.1900000000000004</v>
      </c>
      <c r="J4" s="48">
        <v>4.28</v>
      </c>
      <c r="K4" s="48">
        <v>4.2083333333333348</v>
      </c>
      <c r="L4" s="47">
        <v>4.2</v>
      </c>
      <c r="M4" s="49">
        <f t="shared" si="0"/>
        <v>4.2015428846153853</v>
      </c>
      <c r="N4" s="49">
        <f t="shared" si="1"/>
        <v>0.14312500000000039</v>
      </c>
      <c r="O4" s="5">
        <v>4</v>
      </c>
      <c r="P4" s="6">
        <v>4.4000000000000004</v>
      </c>
      <c r="Q4" s="54">
        <f>M4/M$3*100</f>
        <v>100.38829796992354</v>
      </c>
    </row>
    <row r="5" spans="1:18" ht="15.9" customHeight="1" x14ac:dyDescent="0.2">
      <c r="A5" s="94">
        <v>10</v>
      </c>
      <c r="B5" s="48">
        <v>4.17</v>
      </c>
      <c r="C5" s="48">
        <v>4.182597402597402</v>
      </c>
      <c r="D5" s="92">
        <v>4.1480000000000006</v>
      </c>
      <c r="E5" s="49">
        <v>4.2350000000000003</v>
      </c>
      <c r="F5" s="48">
        <v>4.1428571428571432</v>
      </c>
      <c r="G5" s="48">
        <v>4.2275396825396818</v>
      </c>
      <c r="H5" s="48">
        <v>4.2039999999999997</v>
      </c>
      <c r="I5" s="48">
        <v>4.22</v>
      </c>
      <c r="J5" s="48">
        <v>4.3099999999999996</v>
      </c>
      <c r="K5" s="48">
        <v>4.1800000000000006</v>
      </c>
      <c r="L5" s="47">
        <v>4.2</v>
      </c>
      <c r="M5" s="49">
        <f t="shared" si="0"/>
        <v>4.2019994227994228</v>
      </c>
      <c r="N5" s="49">
        <f t="shared" si="1"/>
        <v>0.16714285714285637</v>
      </c>
      <c r="O5" s="5">
        <v>4</v>
      </c>
      <c r="P5" s="6">
        <v>4.4000000000000004</v>
      </c>
      <c r="Q5" s="54">
        <f t="shared" ref="Q5:Q17" si="2">M5/M$3*100</f>
        <v>100.39920612735817</v>
      </c>
    </row>
    <row r="6" spans="1:18" ht="15.9" customHeight="1" x14ac:dyDescent="0.2">
      <c r="A6" s="94">
        <v>11</v>
      </c>
      <c r="B6" s="48">
        <v>4.164210526315788</v>
      </c>
      <c r="C6" s="48">
        <v>4.1902469135802454</v>
      </c>
      <c r="D6" s="92">
        <v>4.1523529411764706</v>
      </c>
      <c r="E6" s="49">
        <v>4.2210000000000001</v>
      </c>
      <c r="F6" s="48">
        <v>4.1611111111111123</v>
      </c>
      <c r="G6" s="48">
        <v>4.2130654761904749</v>
      </c>
      <c r="H6" s="48">
        <v>4.2130000000000001</v>
      </c>
      <c r="I6" s="48">
        <v>4.22</v>
      </c>
      <c r="J6" s="48">
        <v>4.3</v>
      </c>
      <c r="K6" s="48">
        <v>4.2133333333333338</v>
      </c>
      <c r="L6" s="47">
        <v>4.2</v>
      </c>
      <c r="M6" s="49">
        <f t="shared" si="0"/>
        <v>4.204832030170742</v>
      </c>
      <c r="N6" s="49">
        <f t="shared" si="1"/>
        <v>0.14764705882352924</v>
      </c>
      <c r="O6" s="5">
        <v>4</v>
      </c>
      <c r="P6" s="6">
        <v>4.4000000000000004</v>
      </c>
      <c r="Q6" s="54">
        <f t="shared" si="2"/>
        <v>100.46688617743335</v>
      </c>
    </row>
    <row r="7" spans="1:18" ht="15.9" customHeight="1" x14ac:dyDescent="0.2">
      <c r="A7" s="94">
        <v>12</v>
      </c>
      <c r="B7" s="48">
        <v>4.1752631578947348</v>
      </c>
      <c r="C7" s="48">
        <v>4.1897674418604653</v>
      </c>
      <c r="D7" s="92">
        <v>4.1425000000000001</v>
      </c>
      <c r="E7" s="49">
        <v>4.2549999999999999</v>
      </c>
      <c r="F7" s="48">
        <v>4.16</v>
      </c>
      <c r="G7" s="48">
        <v>4.1887202380952386</v>
      </c>
      <c r="H7" s="48">
        <v>4.21</v>
      </c>
      <c r="I7" s="48">
        <v>4.24</v>
      </c>
      <c r="J7" s="48">
        <v>4.2699999999999996</v>
      </c>
      <c r="K7" s="48">
        <v>4.1866666666666683</v>
      </c>
      <c r="L7" s="47">
        <v>4.2</v>
      </c>
      <c r="M7" s="49">
        <f t="shared" si="0"/>
        <v>4.2017917504517115</v>
      </c>
      <c r="N7" s="49">
        <f t="shared" si="1"/>
        <v>0.1274999999999995</v>
      </c>
      <c r="O7" s="5">
        <v>4</v>
      </c>
      <c r="P7" s="6">
        <v>4.4000000000000004</v>
      </c>
      <c r="Q7" s="54">
        <f t="shared" si="2"/>
        <v>100.39424417074017</v>
      </c>
    </row>
    <row r="8" spans="1:18" ht="15.9" customHeight="1" x14ac:dyDescent="0.2">
      <c r="A8" s="94">
        <v>1</v>
      </c>
      <c r="B8" s="48">
        <v>4.1702631578947349</v>
      </c>
      <c r="C8" s="48">
        <v>4.1744578313253005</v>
      </c>
      <c r="D8" s="92">
        <v>4.1437499999999989</v>
      </c>
      <c r="E8" s="49">
        <v>4.319</v>
      </c>
      <c r="F8" s="48">
        <v>4.1421052631578954</v>
      </c>
      <c r="G8" s="48">
        <v>4.1710256410256417</v>
      </c>
      <c r="H8" s="48">
        <v>4.2300000000000004</v>
      </c>
      <c r="I8" s="48">
        <v>4.21</v>
      </c>
      <c r="J8" s="48">
        <v>4.2699999999999996</v>
      </c>
      <c r="K8" s="48">
        <v>4.1071428571428577</v>
      </c>
      <c r="L8" s="47">
        <v>4.2</v>
      </c>
      <c r="M8" s="49">
        <f t="shared" si="0"/>
        <v>4.1937744750546431</v>
      </c>
      <c r="N8" s="49">
        <f t="shared" si="1"/>
        <v>0.2118571428571423</v>
      </c>
      <c r="O8" s="5">
        <v>4</v>
      </c>
      <c r="P8" s="6">
        <v>4.4000000000000004</v>
      </c>
      <c r="Q8" s="54">
        <f t="shared" si="2"/>
        <v>100.20268581858937</v>
      </c>
    </row>
    <row r="9" spans="1:18" ht="15.9" customHeight="1" x14ac:dyDescent="0.2">
      <c r="A9" s="94">
        <v>2</v>
      </c>
      <c r="B9" s="48">
        <v>4.1700000000000017</v>
      </c>
      <c r="C9" s="48">
        <v>4.1476404494381995</v>
      </c>
      <c r="D9" s="92">
        <v>4.1400000000000006</v>
      </c>
      <c r="E9" s="49">
        <v>4.2249999999999996</v>
      </c>
      <c r="F9" s="48">
        <v>4.2000000000000011</v>
      </c>
      <c r="G9" s="48">
        <v>4.1988888888888889</v>
      </c>
      <c r="H9" s="48">
        <v>4.21</v>
      </c>
      <c r="I9" s="48">
        <v>4.21</v>
      </c>
      <c r="J9" s="48">
        <v>4.26</v>
      </c>
      <c r="K9" s="48">
        <v>4.2000000000000011</v>
      </c>
      <c r="L9" s="47">
        <v>4.2</v>
      </c>
      <c r="M9" s="49">
        <f t="shared" si="0"/>
        <v>4.1961529338327095</v>
      </c>
      <c r="N9" s="49">
        <f t="shared" si="1"/>
        <v>0.11999999999999922</v>
      </c>
      <c r="O9" s="5">
        <v>4</v>
      </c>
      <c r="P9" s="6">
        <v>4.4000000000000004</v>
      </c>
      <c r="Q9" s="54">
        <f t="shared" si="2"/>
        <v>100.25951480619678</v>
      </c>
    </row>
    <row r="10" spans="1:18" ht="15.9" customHeight="1" x14ac:dyDescent="0.2">
      <c r="A10" s="94">
        <v>3</v>
      </c>
      <c r="B10" s="48">
        <v>4.1681578947368418</v>
      </c>
      <c r="C10" s="48">
        <v>4.2311494252873585</v>
      </c>
      <c r="D10" s="92">
        <v>4.1561111111111115</v>
      </c>
      <c r="E10" s="49">
        <v>4.2089999999999996</v>
      </c>
      <c r="F10" s="48">
        <v>4.1818181818181825</v>
      </c>
      <c r="G10" s="48">
        <v>4.1977777777777776</v>
      </c>
      <c r="H10" s="48">
        <v>4.242</v>
      </c>
      <c r="I10" s="48">
        <v>4.1900000000000004</v>
      </c>
      <c r="J10" s="48">
        <v>4.2699999999999996</v>
      </c>
      <c r="K10" s="48">
        <v>4.2692307692307683</v>
      </c>
      <c r="L10" s="47">
        <v>4.2</v>
      </c>
      <c r="M10" s="49">
        <f t="shared" si="0"/>
        <v>4.2115245159962038</v>
      </c>
      <c r="N10" s="49">
        <f t="shared" si="1"/>
        <v>0.11388888888888804</v>
      </c>
      <c r="O10" s="5">
        <v>4</v>
      </c>
      <c r="P10" s="6">
        <v>4.4000000000000004</v>
      </c>
      <c r="Q10" s="54">
        <f t="shared" si="2"/>
        <v>100.62679106943531</v>
      </c>
    </row>
    <row r="11" spans="1:18" ht="15.9" customHeight="1" x14ac:dyDescent="0.2">
      <c r="A11" s="94">
        <v>4</v>
      </c>
      <c r="B11" s="48">
        <v>4.1718421052631571</v>
      </c>
      <c r="C11" s="48">
        <v>4.1308045977011503</v>
      </c>
      <c r="D11" s="92">
        <v>4.1400000000000015</v>
      </c>
      <c r="E11" s="49">
        <v>4.2030000000000003</v>
      </c>
      <c r="F11" s="48">
        <v>4.17</v>
      </c>
      <c r="G11" s="48">
        <v>4.2262121212121215</v>
      </c>
      <c r="H11" s="48">
        <v>4.2409999999999997</v>
      </c>
      <c r="I11" s="48">
        <v>4.2</v>
      </c>
      <c r="J11" s="48">
        <v>4.28</v>
      </c>
      <c r="K11" s="48">
        <v>4.2461538461538471</v>
      </c>
      <c r="L11" s="47">
        <v>4.2</v>
      </c>
      <c r="M11" s="49">
        <f t="shared" si="0"/>
        <v>4.2009012670330277</v>
      </c>
      <c r="N11" s="49">
        <f t="shared" si="1"/>
        <v>0.14919540229884998</v>
      </c>
      <c r="O11" s="5">
        <v>4</v>
      </c>
      <c r="P11" s="6">
        <v>4.4000000000000004</v>
      </c>
      <c r="Q11" s="54">
        <f t="shared" si="2"/>
        <v>100.37296767369443</v>
      </c>
    </row>
    <row r="12" spans="1:18" ht="15.9" customHeight="1" x14ac:dyDescent="0.2">
      <c r="A12" s="94">
        <v>5</v>
      </c>
      <c r="B12" s="48">
        <v>4.1815789473684193</v>
      </c>
      <c r="C12" s="48">
        <v>4.1130232558139532</v>
      </c>
      <c r="D12" s="92">
        <v>4.1526315789473678</v>
      </c>
      <c r="E12" s="49">
        <v>4.2160000000000002</v>
      </c>
      <c r="F12" s="48">
        <v>4.1526315789473687</v>
      </c>
      <c r="G12" s="48">
        <v>4.1978819444444451</v>
      </c>
      <c r="H12" s="48">
        <v>4.2549999999999999</v>
      </c>
      <c r="I12" s="48">
        <v>4.1500000000000004</v>
      </c>
      <c r="J12" s="48">
        <v>4.2699999999999996</v>
      </c>
      <c r="K12" s="48">
        <v>4.2066666666666679</v>
      </c>
      <c r="L12" s="47">
        <v>4.2</v>
      </c>
      <c r="M12" s="49">
        <f t="shared" si="0"/>
        <v>4.1895413972188233</v>
      </c>
      <c r="N12" s="49">
        <f t="shared" si="1"/>
        <v>0.15697674418604635</v>
      </c>
      <c r="O12" s="5">
        <v>4</v>
      </c>
      <c r="P12" s="6">
        <v>4.4000000000000004</v>
      </c>
      <c r="Q12" s="54">
        <f t="shared" si="2"/>
        <v>100.10154404977199</v>
      </c>
    </row>
    <row r="13" spans="1:18" ht="15.9" customHeight="1" x14ac:dyDescent="0.2">
      <c r="A13" s="94">
        <v>6</v>
      </c>
      <c r="B13" s="48">
        <v>4.1834210526315792</v>
      </c>
      <c r="C13" s="48">
        <v>4.143012048192773</v>
      </c>
      <c r="D13" s="92">
        <v>4.1720000000000006</v>
      </c>
      <c r="E13" s="49">
        <v>4.2069999999999999</v>
      </c>
      <c r="F13" s="48">
        <v>4.1666666666666679</v>
      </c>
      <c r="G13" s="48">
        <v>4.2006884057971021</v>
      </c>
      <c r="H13" s="48">
        <v>4.2649999999999997</v>
      </c>
      <c r="I13" s="48">
        <v>4.1399999999999997</v>
      </c>
      <c r="J13" s="48">
        <v>4.2300000000000004</v>
      </c>
      <c r="K13" s="48">
        <v>4.2583333333333337</v>
      </c>
      <c r="L13" s="47">
        <v>4.2</v>
      </c>
      <c r="M13" s="49">
        <f t="shared" si="0"/>
        <v>4.1966121506621459</v>
      </c>
      <c r="N13" s="49">
        <f t="shared" si="1"/>
        <v>0.125</v>
      </c>
      <c r="O13" s="5">
        <v>4</v>
      </c>
      <c r="P13" s="6">
        <v>4.4000000000000004</v>
      </c>
      <c r="Q13" s="54">
        <f t="shared" si="2"/>
        <v>100.27048696503753</v>
      </c>
    </row>
    <row r="14" spans="1:18" ht="15.9" customHeight="1" x14ac:dyDescent="0.2">
      <c r="A14" s="94">
        <v>7</v>
      </c>
      <c r="B14" s="48">
        <v>4.1944736842105268</v>
      </c>
      <c r="C14" s="48">
        <v>4.2120238095238118</v>
      </c>
      <c r="D14" s="92">
        <v>4.1888888888888891</v>
      </c>
      <c r="E14" s="49">
        <v>4.1749999999999998</v>
      </c>
      <c r="F14" s="48">
        <v>4.1900000000000013</v>
      </c>
      <c r="G14" s="48">
        <v>4.2245614035087717</v>
      </c>
      <c r="H14" s="48">
        <v>4.2030000000000003</v>
      </c>
      <c r="I14" s="48">
        <v>4.17</v>
      </c>
      <c r="J14" s="48">
        <v>4.22</v>
      </c>
      <c r="K14" s="48">
        <v>4.2714285714285705</v>
      </c>
      <c r="L14" s="47">
        <v>4.2</v>
      </c>
      <c r="M14" s="49">
        <f t="shared" si="0"/>
        <v>4.2049376357560577</v>
      </c>
      <c r="N14" s="49">
        <f t="shared" si="1"/>
        <v>0.10142857142857054</v>
      </c>
      <c r="O14" s="5">
        <v>4</v>
      </c>
      <c r="P14" s="6">
        <v>4.4000000000000004</v>
      </c>
      <c r="Q14" s="54">
        <f t="shared" si="2"/>
        <v>100.46940943264153</v>
      </c>
    </row>
    <row r="15" spans="1:18" ht="15.9" customHeight="1" x14ac:dyDescent="0.2">
      <c r="A15" s="94">
        <v>8</v>
      </c>
      <c r="B15" s="48">
        <v>4.1760526315789468</v>
      </c>
      <c r="C15" s="48">
        <v>4.2309195402298858</v>
      </c>
      <c r="D15" s="92">
        <v>4.1963157894736849</v>
      </c>
      <c r="E15" s="49">
        <v>4.1829999999999998</v>
      </c>
      <c r="F15" s="48">
        <v>4.1909090909090922</v>
      </c>
      <c r="G15" s="48">
        <v>4.2315686274509785</v>
      </c>
      <c r="H15" s="48">
        <v>4.2030000000000003</v>
      </c>
      <c r="I15" s="48">
        <v>4.1100000000000003</v>
      </c>
      <c r="J15" s="48">
        <v>4.24</v>
      </c>
      <c r="K15" s="48">
        <v>4.2933333333333321</v>
      </c>
      <c r="L15" s="47">
        <v>4.2</v>
      </c>
      <c r="M15" s="49">
        <f t="shared" si="0"/>
        <v>4.2055099012975923</v>
      </c>
      <c r="N15" s="49">
        <f t="shared" si="1"/>
        <v>0.18333333333333179</v>
      </c>
      <c r="O15" s="5">
        <v>4</v>
      </c>
      <c r="P15" s="6">
        <v>4.4000000000000004</v>
      </c>
      <c r="Q15" s="54">
        <f t="shared" si="2"/>
        <v>100.48308268679583</v>
      </c>
      <c r="R15" s="7"/>
    </row>
    <row r="16" spans="1:18" ht="15.9" customHeight="1" x14ac:dyDescent="0.2">
      <c r="A16" s="94">
        <v>9</v>
      </c>
      <c r="B16" s="48">
        <v>4.18</v>
      </c>
      <c r="C16" s="48">
        <v>4.2357894736842114</v>
      </c>
      <c r="D16" s="92">
        <v>4.2013333333333334</v>
      </c>
      <c r="E16" s="49">
        <v>4.2009999999999996</v>
      </c>
      <c r="F16" s="48">
        <v>4.1850000000000005</v>
      </c>
      <c r="G16" s="48">
        <v>4.1993209876543203</v>
      </c>
      <c r="H16" s="48">
        <v>4.2130000000000001</v>
      </c>
      <c r="I16" s="48">
        <v>4.0999999999999996</v>
      </c>
      <c r="J16" s="48">
        <v>4.24</v>
      </c>
      <c r="K16" s="48">
        <v>4.2666666666666666</v>
      </c>
      <c r="L16" s="47">
        <v>4.2</v>
      </c>
      <c r="M16" s="49">
        <f t="shared" si="0"/>
        <v>4.2022110461338533</v>
      </c>
      <c r="N16" s="49">
        <f t="shared" si="1"/>
        <v>0.16666666666666696</v>
      </c>
      <c r="O16" s="5">
        <v>4</v>
      </c>
      <c r="P16" s="6">
        <v>4.4000000000000004</v>
      </c>
      <c r="Q16" s="54">
        <f t="shared" si="2"/>
        <v>100.40426248568596</v>
      </c>
      <c r="R16" s="7"/>
    </row>
    <row r="17" spans="1:18" ht="15.9" customHeight="1" x14ac:dyDescent="0.2">
      <c r="A17" s="94">
        <v>10</v>
      </c>
      <c r="B17" s="48">
        <v>4.1796536796536792</v>
      </c>
      <c r="C17" s="48">
        <v>4.2552439024390232</v>
      </c>
      <c r="D17" s="92">
        <v>4.1500000000000012</v>
      </c>
      <c r="E17" s="49">
        <v>4.2160000000000002</v>
      </c>
      <c r="F17" s="48">
        <v>4.1550000000000002</v>
      </c>
      <c r="G17" s="48">
        <v>4.2048148148148146</v>
      </c>
      <c r="H17" s="48">
        <v>4.1689999999999996</v>
      </c>
      <c r="I17" s="48">
        <v>4.1399999999999997</v>
      </c>
      <c r="J17" s="48">
        <v>4.22</v>
      </c>
      <c r="K17" s="48">
        <v>4.2333333333333334</v>
      </c>
      <c r="L17" s="47">
        <v>4.2</v>
      </c>
      <c r="M17" s="49">
        <f t="shared" si="0"/>
        <v>4.1923045730240851</v>
      </c>
      <c r="N17" s="49">
        <f t="shared" si="1"/>
        <v>0.11524390243902349</v>
      </c>
      <c r="O17" s="5">
        <v>4</v>
      </c>
      <c r="P17" s="6">
        <v>4.4000000000000004</v>
      </c>
      <c r="Q17" s="54">
        <f t="shared" si="2"/>
        <v>100.16756515766015</v>
      </c>
      <c r="R17" s="7"/>
    </row>
    <row r="18" spans="1:18" ht="15.9" customHeight="1" x14ac:dyDescent="0.2">
      <c r="A18" s="94">
        <v>11</v>
      </c>
      <c r="B18" s="48">
        <v>4.176148648648649</v>
      </c>
      <c r="C18" s="48">
        <v>4.2302247191011233</v>
      </c>
      <c r="D18" s="92">
        <v>4.0994736842105262</v>
      </c>
      <c r="E18" s="49">
        <v>4.1970000000000001</v>
      </c>
      <c r="F18" s="48">
        <v>4.1450000000000005</v>
      </c>
      <c r="G18" s="48">
        <v>4.2176602564102552</v>
      </c>
      <c r="H18" s="48">
        <v>4.1630000000000003</v>
      </c>
      <c r="I18" s="48">
        <v>4.1500000000000004</v>
      </c>
      <c r="J18" s="48">
        <v>4.25</v>
      </c>
      <c r="K18" s="48">
        <v>4.2200000000000015</v>
      </c>
      <c r="L18" s="47">
        <v>4.2</v>
      </c>
      <c r="M18" s="49">
        <f t="shared" si="0"/>
        <v>4.1848507308370548</v>
      </c>
      <c r="N18" s="49">
        <f>MAX(B18:K18)-MIN(B18:K18)</f>
        <v>0.15052631578947384</v>
      </c>
      <c r="O18" s="5">
        <v>4</v>
      </c>
      <c r="P18" s="6">
        <v>4.4000000000000004</v>
      </c>
      <c r="Q18" s="54">
        <f>M18/M$3*100</f>
        <v>99.989469027014337</v>
      </c>
      <c r="R18" s="7"/>
    </row>
    <row r="19" spans="1:18" ht="15.9" customHeight="1" x14ac:dyDescent="0.2">
      <c r="A19" s="94">
        <v>12</v>
      </c>
      <c r="B19" s="48">
        <v>4.1686196911196909</v>
      </c>
      <c r="C19" s="48">
        <v>4.2081818181818189</v>
      </c>
      <c r="D19" s="92">
        <v>4.1726315789473682</v>
      </c>
      <c r="E19" s="49">
        <v>4.1890000000000001</v>
      </c>
      <c r="F19" s="48">
        <v>4.1450000000000005</v>
      </c>
      <c r="G19" s="48">
        <v>4.2334139784946236</v>
      </c>
      <c r="H19" s="48">
        <v>4.2060000000000004</v>
      </c>
      <c r="I19" s="48">
        <v>4.16</v>
      </c>
      <c r="J19" s="48">
        <v>4.2300000000000004</v>
      </c>
      <c r="K19" s="48">
        <v>4.24</v>
      </c>
      <c r="L19" s="47">
        <v>4.2</v>
      </c>
      <c r="M19" s="49">
        <f t="shared" si="0"/>
        <v>4.195284706674351</v>
      </c>
      <c r="N19" s="49">
        <f>MAX(B19:K19)-MIN(B19:K19)</f>
        <v>9.4999999999999751E-2</v>
      </c>
      <c r="O19" s="5">
        <v>4</v>
      </c>
      <c r="P19" s="6">
        <v>4.4000000000000004</v>
      </c>
      <c r="Q19" s="54">
        <f>M19/M$3*100</f>
        <v>100.2387700823959</v>
      </c>
      <c r="R19" s="7"/>
    </row>
    <row r="20" spans="1:18" ht="15.9" customHeight="1" x14ac:dyDescent="0.2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4.2</v>
      </c>
      <c r="M20" s="49"/>
      <c r="N20" s="49">
        <f>MAX(B20:K20)-MIN(B20:K20)</f>
        <v>0</v>
      </c>
      <c r="O20" s="5">
        <v>4</v>
      </c>
      <c r="P20" s="6">
        <v>4.4000000000000004</v>
      </c>
      <c r="Q20" s="54">
        <f>M20/M$3*100</f>
        <v>0</v>
      </c>
      <c r="R20" s="7"/>
    </row>
    <row r="21" spans="1:18" ht="18.600000000000001" x14ac:dyDescent="0.2">
      <c r="L21" s="47">
        <v>4.2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5" width="8.77734375" customWidth="1"/>
    <col min="6" max="6" width="9.44140625" customWidth="1"/>
    <col min="7" max="8" width="8.664062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5" t="s">
        <v>63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9" t="s">
        <v>30</v>
      </c>
      <c r="P2" s="30" t="s">
        <v>31</v>
      </c>
      <c r="Q2" s="14" t="s">
        <v>153</v>
      </c>
    </row>
    <row r="3" spans="1:18" ht="15.9" customHeight="1" x14ac:dyDescent="0.3">
      <c r="A3" s="94">
        <v>8</v>
      </c>
      <c r="B3" s="48">
        <v>1.6786842105263153</v>
      </c>
      <c r="C3" s="48">
        <v>1.716265060240963</v>
      </c>
      <c r="D3" s="92">
        <v>1.6100000000000008</v>
      </c>
      <c r="E3" s="49">
        <v>1.6459999999999999</v>
      </c>
      <c r="F3" s="48">
        <v>1.4735714285714285</v>
      </c>
      <c r="G3" s="48">
        <v>1.8472222222222223</v>
      </c>
      <c r="H3" s="48">
        <v>1.7250000000000001</v>
      </c>
      <c r="I3" s="48">
        <v>1.93</v>
      </c>
      <c r="J3" s="48">
        <v>1.6</v>
      </c>
      <c r="K3" s="48"/>
      <c r="L3" s="47">
        <v>1.7</v>
      </c>
      <c r="M3" s="49">
        <f t="shared" ref="M3:M19" si="0">AVERAGE(B3:K3)</f>
        <v>1.6918603246178807</v>
      </c>
      <c r="N3" s="49">
        <f t="shared" ref="N3:N17" si="1">MAX(B3:K3)-MIN(B3:K3)</f>
        <v>0.45642857142857141</v>
      </c>
      <c r="O3" s="34">
        <v>1.4</v>
      </c>
      <c r="P3" s="35">
        <v>2</v>
      </c>
      <c r="Q3" s="55">
        <f>M3/M3*100</f>
        <v>100</v>
      </c>
    </row>
    <row r="4" spans="1:18" ht="15.9" customHeight="1" x14ac:dyDescent="0.3">
      <c r="A4" s="94">
        <v>9</v>
      </c>
      <c r="B4" s="48">
        <v>1.6393749999999996</v>
      </c>
      <c r="C4" s="48">
        <v>1.7077333333333331</v>
      </c>
      <c r="D4" s="92">
        <v>1.5506666666666666</v>
      </c>
      <c r="E4" s="48">
        <v>1.6379999999999999</v>
      </c>
      <c r="F4" s="48">
        <v>1.4780000000000002</v>
      </c>
      <c r="G4" s="48">
        <v>1.8553086419753089</v>
      </c>
      <c r="H4" s="48">
        <v>1.7390000000000001</v>
      </c>
      <c r="I4" s="48">
        <v>1.87</v>
      </c>
      <c r="J4" s="48">
        <v>1.6</v>
      </c>
      <c r="K4" s="48">
        <v>1.5333333333333334</v>
      </c>
      <c r="L4" s="47">
        <v>1.7</v>
      </c>
      <c r="M4" s="49">
        <f t="shared" si="0"/>
        <v>1.6611416975308644</v>
      </c>
      <c r="N4" s="49">
        <f t="shared" si="1"/>
        <v>0.3919999999999999</v>
      </c>
      <c r="O4" s="34">
        <v>1.4</v>
      </c>
      <c r="P4" s="35">
        <v>2</v>
      </c>
      <c r="Q4" s="54">
        <f>M4/M$3*100</f>
        <v>98.184328420021643</v>
      </c>
    </row>
    <row r="5" spans="1:18" ht="15.9" customHeight="1" x14ac:dyDescent="0.3">
      <c r="A5" s="94">
        <v>10</v>
      </c>
      <c r="B5" s="48">
        <v>1.6004761904761904</v>
      </c>
      <c r="C5" s="48">
        <v>1.6974074074074079</v>
      </c>
      <c r="D5" s="92">
        <v>1.5781249999999998</v>
      </c>
      <c r="E5" s="49">
        <v>1.671</v>
      </c>
      <c r="F5" s="48">
        <v>1.4666666666666666</v>
      </c>
      <c r="G5" s="48">
        <v>1.8090476190476195</v>
      </c>
      <c r="H5" s="48">
        <v>1.7330000000000001</v>
      </c>
      <c r="I5" s="48">
        <v>1.89</v>
      </c>
      <c r="J5" s="48">
        <v>1.6</v>
      </c>
      <c r="K5" s="48">
        <v>1.4866666666666668</v>
      </c>
      <c r="L5" s="47">
        <v>1.7</v>
      </c>
      <c r="M5" s="49">
        <f t="shared" si="0"/>
        <v>1.6532389550264555</v>
      </c>
      <c r="N5" s="49">
        <f t="shared" si="1"/>
        <v>0.42333333333333334</v>
      </c>
      <c r="O5" s="34">
        <v>1.4</v>
      </c>
      <c r="P5" s="35">
        <v>2</v>
      </c>
      <c r="Q5" s="54">
        <f t="shared" ref="Q5:Q17" si="2">M5/M$3*100</f>
        <v>97.717224700558646</v>
      </c>
    </row>
    <row r="6" spans="1:18" ht="15.9" customHeight="1" x14ac:dyDescent="0.3">
      <c r="A6" s="94">
        <v>11</v>
      </c>
      <c r="B6" s="48">
        <v>1.6121052631578943</v>
      </c>
      <c r="C6" s="48">
        <v>1.6801265822784808</v>
      </c>
      <c r="D6" s="92">
        <v>1.5766666666666664</v>
      </c>
      <c r="E6" s="49">
        <v>1.6459999999999999</v>
      </c>
      <c r="F6" s="48">
        <v>1.4827777777777775</v>
      </c>
      <c r="G6" s="48">
        <v>1.810297619047619</v>
      </c>
      <c r="H6" s="48">
        <v>1.7270000000000001</v>
      </c>
      <c r="I6" s="48">
        <v>1.84</v>
      </c>
      <c r="J6" s="48">
        <v>1.59</v>
      </c>
      <c r="K6" s="48">
        <v>1.5066666666666668</v>
      </c>
      <c r="L6" s="47">
        <v>1.7</v>
      </c>
      <c r="M6" s="49">
        <f t="shared" si="0"/>
        <v>1.6471640575595106</v>
      </c>
      <c r="N6" s="49">
        <f t="shared" si="1"/>
        <v>0.35722222222222255</v>
      </c>
      <c r="O6" s="34">
        <v>1.4</v>
      </c>
      <c r="P6" s="35">
        <v>2</v>
      </c>
      <c r="Q6" s="54">
        <f t="shared" si="2"/>
        <v>97.358158566165017</v>
      </c>
    </row>
    <row r="7" spans="1:18" ht="15.9" customHeight="1" x14ac:dyDescent="0.3">
      <c r="A7" s="94">
        <v>12</v>
      </c>
      <c r="B7" s="48">
        <v>1.6084210526315796</v>
      </c>
      <c r="C7" s="48">
        <v>1.7014772727272733</v>
      </c>
      <c r="D7" s="92">
        <v>1.6333333333333333</v>
      </c>
      <c r="E7" s="49">
        <v>1.6779999999999999</v>
      </c>
      <c r="F7" s="48">
        <v>1.46</v>
      </c>
      <c r="G7" s="48">
        <v>1.7919642857142855</v>
      </c>
      <c r="H7" s="48">
        <v>1.746</v>
      </c>
      <c r="I7" s="48">
        <v>1.86</v>
      </c>
      <c r="J7" s="48">
        <v>1.59</v>
      </c>
      <c r="K7" s="48">
        <v>1.493333333333333</v>
      </c>
      <c r="L7" s="47">
        <v>1.7</v>
      </c>
      <c r="M7" s="49">
        <f t="shared" si="0"/>
        <v>1.6562529277739806</v>
      </c>
      <c r="N7" s="49">
        <f t="shared" si="1"/>
        <v>0.40000000000000013</v>
      </c>
      <c r="O7" s="34">
        <v>1.4</v>
      </c>
      <c r="P7" s="35">
        <v>2</v>
      </c>
      <c r="Q7" s="54">
        <f t="shared" si="2"/>
        <v>97.895370183591112</v>
      </c>
    </row>
    <row r="8" spans="1:18" ht="15.9" customHeight="1" x14ac:dyDescent="0.3">
      <c r="A8" s="94">
        <v>1</v>
      </c>
      <c r="B8" s="48">
        <v>1.6155263157894737</v>
      </c>
      <c r="C8" s="48">
        <v>1.6876842105263152</v>
      </c>
      <c r="D8" s="92">
        <v>1.6318749999999997</v>
      </c>
      <c r="E8" s="49">
        <v>1.6720000000000002</v>
      </c>
      <c r="F8" s="48">
        <v>1.4694736842105265</v>
      </c>
      <c r="G8" s="48">
        <v>1.8093750000000002</v>
      </c>
      <c r="H8" s="48">
        <v>1.7629999999999999</v>
      </c>
      <c r="I8" s="48">
        <v>1.87</v>
      </c>
      <c r="J8" s="48">
        <v>1.6</v>
      </c>
      <c r="K8" s="48">
        <v>1.5357142857142858</v>
      </c>
      <c r="L8" s="47">
        <v>1.7</v>
      </c>
      <c r="M8" s="49">
        <f t="shared" si="0"/>
        <v>1.6654648496240601</v>
      </c>
      <c r="N8" s="49">
        <f t="shared" si="1"/>
        <v>0.40052631578947362</v>
      </c>
      <c r="O8" s="34">
        <v>1.4</v>
      </c>
      <c r="P8" s="35">
        <v>2</v>
      </c>
      <c r="Q8" s="54">
        <f t="shared" si="2"/>
        <v>98.439854956715635</v>
      </c>
    </row>
    <row r="9" spans="1:18" ht="15.9" customHeight="1" x14ac:dyDescent="0.3">
      <c r="A9" s="94">
        <v>2</v>
      </c>
      <c r="B9" s="48">
        <v>1.6298648648648648</v>
      </c>
      <c r="C9" s="48">
        <v>1.7049999999999992</v>
      </c>
      <c r="D9" s="92">
        <v>1.6233333333333335</v>
      </c>
      <c r="E9" s="49">
        <v>1.6720000000000002</v>
      </c>
      <c r="F9" s="48">
        <v>1.4577777777777778</v>
      </c>
      <c r="G9" s="48">
        <v>1.7980459770114945</v>
      </c>
      <c r="H9" s="48">
        <v>1.754</v>
      </c>
      <c r="I9" s="48">
        <v>1.89</v>
      </c>
      <c r="J9" s="48">
        <v>1.61</v>
      </c>
      <c r="K9" s="48">
        <v>1.4</v>
      </c>
      <c r="L9" s="47">
        <v>1.7</v>
      </c>
      <c r="M9" s="49">
        <f t="shared" si="0"/>
        <v>1.6540021952987469</v>
      </c>
      <c r="N9" s="49">
        <f t="shared" si="1"/>
        <v>0.49</v>
      </c>
      <c r="O9" s="34">
        <v>1.4</v>
      </c>
      <c r="P9" s="35">
        <v>2</v>
      </c>
      <c r="Q9" s="54">
        <f t="shared" si="2"/>
        <v>97.762337187753118</v>
      </c>
    </row>
    <row r="10" spans="1:18" ht="15.9" customHeight="1" x14ac:dyDescent="0.3">
      <c r="A10" s="94">
        <v>3</v>
      </c>
      <c r="B10" s="48">
        <v>1.6055263157894746</v>
      </c>
      <c r="C10" s="48">
        <v>1.7183582089552247</v>
      </c>
      <c r="D10" s="92">
        <v>1.601764705882353</v>
      </c>
      <c r="E10" s="49">
        <v>1.6659999999999999</v>
      </c>
      <c r="F10" s="48">
        <v>1.4468181818181818</v>
      </c>
      <c r="G10" s="48">
        <v>1.7821666666666665</v>
      </c>
      <c r="H10" s="48">
        <v>1.7609999999999999</v>
      </c>
      <c r="I10" s="48">
        <v>1.85</v>
      </c>
      <c r="J10" s="48">
        <v>1.6</v>
      </c>
      <c r="K10" s="48">
        <v>1.5076923076923079</v>
      </c>
      <c r="L10" s="47">
        <v>1.7</v>
      </c>
      <c r="M10" s="49">
        <f t="shared" si="0"/>
        <v>1.653932638680421</v>
      </c>
      <c r="N10" s="49">
        <f t="shared" si="1"/>
        <v>0.40318181818181831</v>
      </c>
      <c r="O10" s="34">
        <v>1.4</v>
      </c>
      <c r="P10" s="35">
        <v>2</v>
      </c>
      <c r="Q10" s="54">
        <f t="shared" si="2"/>
        <v>97.758225937118894</v>
      </c>
    </row>
    <row r="11" spans="1:18" ht="15.9" customHeight="1" x14ac:dyDescent="0.3">
      <c r="A11" s="94">
        <v>4</v>
      </c>
      <c r="B11" s="48">
        <v>1.6078947368421057</v>
      </c>
      <c r="C11" s="48">
        <v>1.6688235294117646</v>
      </c>
      <c r="D11" s="92">
        <v>1.5824999999999998</v>
      </c>
      <c r="E11" s="49">
        <v>1.65</v>
      </c>
      <c r="F11" s="48">
        <v>1.4885000000000006</v>
      </c>
      <c r="G11" s="48">
        <v>1.8140151515151517</v>
      </c>
      <c r="H11" s="48">
        <v>1.5740000000000001</v>
      </c>
      <c r="I11" s="48">
        <v>1.88</v>
      </c>
      <c r="J11" s="48">
        <v>1.6</v>
      </c>
      <c r="K11" s="48">
        <v>1.4692307692307691</v>
      </c>
      <c r="L11" s="47">
        <v>1.7</v>
      </c>
      <c r="M11" s="49">
        <f t="shared" si="0"/>
        <v>1.6334964186999787</v>
      </c>
      <c r="N11" s="49">
        <f t="shared" si="1"/>
        <v>0.41076923076923078</v>
      </c>
      <c r="O11" s="34">
        <v>1.4</v>
      </c>
      <c r="P11" s="35">
        <v>2</v>
      </c>
      <c r="Q11" s="54">
        <f t="shared" si="2"/>
        <v>96.550311803600934</v>
      </c>
    </row>
    <row r="12" spans="1:18" ht="15.9" customHeight="1" x14ac:dyDescent="0.3">
      <c r="A12" s="94">
        <v>5</v>
      </c>
      <c r="B12" s="48">
        <v>1.6136842105263161</v>
      </c>
      <c r="C12" s="48">
        <v>1.6941176470588235</v>
      </c>
      <c r="D12" s="92">
        <v>1.5880000000000001</v>
      </c>
      <c r="E12" s="49">
        <v>1.635</v>
      </c>
      <c r="F12" s="48">
        <v>1.4784210526315791</v>
      </c>
      <c r="G12" s="48">
        <v>1.8010069444444445</v>
      </c>
      <c r="H12" s="48">
        <v>1.6060000000000001</v>
      </c>
      <c r="I12" s="48">
        <v>1.87</v>
      </c>
      <c r="J12" s="48">
        <v>1.59</v>
      </c>
      <c r="K12" s="48">
        <v>1.4999999999999998</v>
      </c>
      <c r="L12" s="47">
        <v>1.7</v>
      </c>
      <c r="M12" s="49">
        <f t="shared" si="0"/>
        <v>1.6376229854661162</v>
      </c>
      <c r="N12" s="49">
        <f t="shared" si="1"/>
        <v>0.39157894736842103</v>
      </c>
      <c r="O12" s="34">
        <v>1.4</v>
      </c>
      <c r="P12" s="35">
        <v>2</v>
      </c>
      <c r="Q12" s="54">
        <f t="shared" si="2"/>
        <v>96.79421886295404</v>
      </c>
    </row>
    <row r="13" spans="1:18" ht="15.9" customHeight="1" x14ac:dyDescent="0.3">
      <c r="A13" s="94">
        <v>6</v>
      </c>
      <c r="B13" s="48">
        <v>1.6302631578947366</v>
      </c>
      <c r="C13" s="48">
        <v>1.6969999999999992</v>
      </c>
      <c r="D13" s="92">
        <v>1.6419999999999997</v>
      </c>
      <c r="E13" s="49">
        <v>1.6320000000000001</v>
      </c>
      <c r="F13" s="48">
        <v>1.4766666666666663</v>
      </c>
      <c r="G13" s="48">
        <v>1.7978787878787876</v>
      </c>
      <c r="H13" s="48">
        <v>1.583</v>
      </c>
      <c r="I13" s="48">
        <v>1.87</v>
      </c>
      <c r="J13" s="48">
        <v>1.6</v>
      </c>
      <c r="K13" s="48">
        <v>1.4833333333333334</v>
      </c>
      <c r="L13" s="47">
        <v>1.7</v>
      </c>
      <c r="M13" s="49">
        <f t="shared" si="0"/>
        <v>1.641214194577352</v>
      </c>
      <c r="N13" s="49">
        <f t="shared" si="1"/>
        <v>0.39333333333333376</v>
      </c>
      <c r="O13" s="34">
        <v>1.4</v>
      </c>
      <c r="P13" s="35">
        <v>2</v>
      </c>
      <c r="Q13" s="54">
        <f t="shared" si="2"/>
        <v>97.006482786812342</v>
      </c>
    </row>
    <row r="14" spans="1:18" ht="15.9" customHeight="1" x14ac:dyDescent="0.3">
      <c r="A14" s="94">
        <v>7</v>
      </c>
      <c r="B14" s="48">
        <v>1.6052631578947381</v>
      </c>
      <c r="C14" s="48">
        <v>1.6989411764705882</v>
      </c>
      <c r="D14" s="92">
        <v>1.6518750000000002</v>
      </c>
      <c r="E14" s="49">
        <v>1.651</v>
      </c>
      <c r="F14" s="48">
        <v>1.4879999999999998</v>
      </c>
      <c r="G14" s="48">
        <v>1.8049999999999997</v>
      </c>
      <c r="H14" s="48">
        <v>1.5569999999999999</v>
      </c>
      <c r="I14" s="48">
        <v>1.88</v>
      </c>
      <c r="J14" s="48">
        <v>1.6</v>
      </c>
      <c r="K14" s="48">
        <v>1.6</v>
      </c>
      <c r="L14" s="47">
        <v>1.7</v>
      </c>
      <c r="M14" s="49">
        <f t="shared" si="0"/>
        <v>1.6537079334365328</v>
      </c>
      <c r="N14" s="49">
        <f t="shared" si="1"/>
        <v>0.39200000000000013</v>
      </c>
      <c r="O14" s="34">
        <v>1.4</v>
      </c>
      <c r="P14" s="35">
        <v>2</v>
      </c>
      <c r="Q14" s="54">
        <f t="shared" si="2"/>
        <v>97.744944388954508</v>
      </c>
    </row>
    <row r="15" spans="1:18" ht="15.9" customHeight="1" x14ac:dyDescent="0.3">
      <c r="A15" s="94">
        <v>8</v>
      </c>
      <c r="B15" s="48">
        <v>1.5971052631578952</v>
      </c>
      <c r="C15" s="48">
        <v>1.6917241379310339</v>
      </c>
      <c r="D15" s="92">
        <v>1.6211764705882354</v>
      </c>
      <c r="E15" s="49">
        <v>1.633</v>
      </c>
      <c r="F15" s="48">
        <v>1.4909090909090907</v>
      </c>
      <c r="G15" s="48">
        <v>1.8013725490196077</v>
      </c>
      <c r="H15" s="48">
        <v>1.504</v>
      </c>
      <c r="I15" s="48">
        <v>1.88</v>
      </c>
      <c r="J15" s="48">
        <v>1.61</v>
      </c>
      <c r="K15" s="48">
        <v>1.5428571428571429</v>
      </c>
      <c r="L15" s="47">
        <v>1.7</v>
      </c>
      <c r="M15" s="49">
        <f t="shared" si="0"/>
        <v>1.6372144654463008</v>
      </c>
      <c r="N15" s="49">
        <f t="shared" si="1"/>
        <v>0.38909090909090915</v>
      </c>
      <c r="O15" s="34">
        <v>1.4</v>
      </c>
      <c r="P15" s="35">
        <v>2</v>
      </c>
      <c r="Q15" s="54">
        <f t="shared" si="2"/>
        <v>96.770072660464905</v>
      </c>
      <c r="R15" s="7"/>
    </row>
    <row r="16" spans="1:18" ht="15.9" customHeight="1" x14ac:dyDescent="0.3">
      <c r="A16" s="94">
        <v>9</v>
      </c>
      <c r="B16" s="48">
        <v>1.6128947368421052</v>
      </c>
      <c r="C16" s="48">
        <v>1.6803947368421053</v>
      </c>
      <c r="D16" s="92">
        <v>1.6317647058823535</v>
      </c>
      <c r="E16" s="49">
        <v>1.629</v>
      </c>
      <c r="F16" s="48">
        <v>1.4950000000000006</v>
      </c>
      <c r="G16" s="48">
        <v>1.803949275362319</v>
      </c>
      <c r="H16" s="48">
        <v>1.5049999999999999</v>
      </c>
      <c r="I16" s="48">
        <v>1.88</v>
      </c>
      <c r="J16" s="48">
        <v>1.6</v>
      </c>
      <c r="K16" s="48">
        <v>1.5066666666666666</v>
      </c>
      <c r="L16" s="47">
        <v>1.7</v>
      </c>
      <c r="M16" s="49">
        <f t="shared" si="0"/>
        <v>1.6344670121595548</v>
      </c>
      <c r="N16" s="49">
        <f t="shared" si="1"/>
        <v>0.38499999999999934</v>
      </c>
      <c r="O16" s="34">
        <v>1.4</v>
      </c>
      <c r="P16" s="35">
        <v>2</v>
      </c>
      <c r="Q16" s="54">
        <f t="shared" si="2"/>
        <v>96.607680219034123</v>
      </c>
      <c r="R16" s="7"/>
    </row>
    <row r="17" spans="1:18" ht="15.9" customHeight="1" x14ac:dyDescent="0.3">
      <c r="A17" s="94">
        <v>10</v>
      </c>
      <c r="B17" s="48">
        <v>1.6312121212121207</v>
      </c>
      <c r="C17" s="48">
        <v>1.7234939759036143</v>
      </c>
      <c r="D17" s="92">
        <v>1.5640000000000001</v>
      </c>
      <c r="E17" s="49">
        <v>1.6360000000000001</v>
      </c>
      <c r="F17" s="48">
        <v>1.4844999999999999</v>
      </c>
      <c r="G17" s="48">
        <v>1.8579310344827586</v>
      </c>
      <c r="H17" s="48">
        <v>1.54</v>
      </c>
      <c r="I17" s="48">
        <v>1.9</v>
      </c>
      <c r="J17" s="48">
        <v>1.59</v>
      </c>
      <c r="K17" s="48">
        <v>1.5133333333333332</v>
      </c>
      <c r="L17" s="47">
        <v>1.7</v>
      </c>
      <c r="M17" s="49">
        <f t="shared" si="0"/>
        <v>1.6440470464931827</v>
      </c>
      <c r="N17" s="49">
        <f t="shared" si="1"/>
        <v>0.41549999999999998</v>
      </c>
      <c r="O17" s="34">
        <v>1.4</v>
      </c>
      <c r="P17" s="35">
        <v>2</v>
      </c>
      <c r="Q17" s="54">
        <f t="shared" si="2"/>
        <v>97.173922845226784</v>
      </c>
      <c r="R17" s="7"/>
    </row>
    <row r="18" spans="1:18" ht="15.9" customHeight="1" x14ac:dyDescent="0.3">
      <c r="A18" s="94">
        <v>11</v>
      </c>
      <c r="B18" s="48">
        <v>1.636138996138996</v>
      </c>
      <c r="C18" s="48">
        <v>1.7114117647058824</v>
      </c>
      <c r="D18" s="92">
        <v>1.5600000000000003</v>
      </c>
      <c r="E18" s="49">
        <v>1.6440000000000001</v>
      </c>
      <c r="F18" s="48">
        <v>1.4829999999999999</v>
      </c>
      <c r="G18" s="48">
        <v>1.8584057971014496</v>
      </c>
      <c r="H18" s="48">
        <v>1.5309999999999999</v>
      </c>
      <c r="I18" s="48">
        <v>1.89</v>
      </c>
      <c r="J18" s="48">
        <v>1.6</v>
      </c>
      <c r="K18" s="48">
        <v>1.5066666666666664</v>
      </c>
      <c r="L18" s="47">
        <v>1.7</v>
      </c>
      <c r="M18" s="49">
        <f t="shared" si="0"/>
        <v>1.6420623224612996</v>
      </c>
      <c r="N18" s="49">
        <f>MAX(B18:K18)-MIN(B18:K18)</f>
        <v>0.40700000000000003</v>
      </c>
      <c r="O18" s="34">
        <v>1.4</v>
      </c>
      <c r="P18" s="35">
        <v>2</v>
      </c>
      <c r="Q18" s="54">
        <f>M18/M$3*100</f>
        <v>97.056612686521376</v>
      </c>
      <c r="R18" s="7"/>
    </row>
    <row r="19" spans="1:18" ht="15.9" customHeight="1" x14ac:dyDescent="0.3">
      <c r="A19" s="94">
        <v>12</v>
      </c>
      <c r="B19" s="48">
        <v>1.6247104247104247</v>
      </c>
      <c r="C19" s="48">
        <v>1.751830985915493</v>
      </c>
      <c r="D19" s="92">
        <v>1.5510000000000004</v>
      </c>
      <c r="E19" s="49">
        <v>1.6440000000000001</v>
      </c>
      <c r="F19" s="48">
        <v>1.508</v>
      </c>
      <c r="G19" s="48">
        <v>1.86469696969697</v>
      </c>
      <c r="H19" s="48">
        <v>1.5680000000000001</v>
      </c>
      <c r="I19" s="48">
        <v>1.89</v>
      </c>
      <c r="J19" s="48">
        <v>1.62</v>
      </c>
      <c r="K19" s="48">
        <v>1.5533333333333335</v>
      </c>
      <c r="L19" s="47">
        <v>1.7</v>
      </c>
      <c r="M19" s="49">
        <f t="shared" si="0"/>
        <v>1.6575571713656223</v>
      </c>
      <c r="N19" s="49">
        <f>MAX(B19:K19)-MIN(B19:K19)</f>
        <v>0.3819999999999999</v>
      </c>
      <c r="O19" s="34">
        <v>1.4</v>
      </c>
      <c r="P19" s="35">
        <v>2</v>
      </c>
      <c r="Q19" s="54">
        <f>M19/M$3*100</f>
        <v>97.972459501938729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1.7</v>
      </c>
      <c r="M20" s="49"/>
      <c r="N20" s="49">
        <f>MAX(B20:K20)-MIN(B20:K20)</f>
        <v>0</v>
      </c>
      <c r="O20" s="34">
        <v>1.4</v>
      </c>
      <c r="P20" s="35">
        <v>2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20"/>
  <sheetViews>
    <sheetView tabSelected="1" zoomScale="73" zoomScaleNormal="73" workbookViewId="0">
      <selection activeCell="C18" sqref="C18"/>
    </sheetView>
  </sheetViews>
  <sheetFormatPr defaultRowHeight="13.2" x14ac:dyDescent="0.2"/>
  <cols>
    <col min="1" max="1" width="3.77734375" customWidth="1"/>
    <col min="2" max="2" width="10.21875" customWidth="1"/>
    <col min="3" max="3" width="10.44140625" bestFit="1" customWidth="1"/>
    <col min="4" max="4" width="9.77734375" customWidth="1"/>
    <col min="5" max="5" width="10.44140625" customWidth="1"/>
    <col min="6" max="6" width="9.44140625" customWidth="1"/>
    <col min="7" max="7" width="10.21875" customWidth="1"/>
    <col min="8" max="8" width="9.88671875" customWidth="1"/>
    <col min="9" max="9" width="10.6640625" customWidth="1"/>
    <col min="10" max="10" width="9.88671875" customWidth="1"/>
    <col min="11" max="11" width="10.44140625" customWidth="1"/>
    <col min="12" max="12" width="8.33203125" style="2" customWidth="1"/>
    <col min="13" max="13" width="9.88671875" style="2" customWidth="1"/>
    <col min="14" max="14" width="10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20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50">
        <v>1.9252631578947368</v>
      </c>
      <c r="C3" s="50">
        <v>1.9260714285714284</v>
      </c>
      <c r="D3" s="51">
        <v>1.8916470588235295</v>
      </c>
      <c r="E3" s="51">
        <v>1.895</v>
      </c>
      <c r="F3" s="50">
        <v>1.972</v>
      </c>
      <c r="G3" s="50">
        <v>1.9158333333333333</v>
      </c>
      <c r="H3" s="50">
        <v>1.873</v>
      </c>
      <c r="I3" s="50">
        <v>1.9470000000000001</v>
      </c>
      <c r="J3" s="50">
        <v>1.93</v>
      </c>
      <c r="K3" s="50"/>
      <c r="L3" s="48">
        <v>1.98</v>
      </c>
      <c r="M3" s="51">
        <f t="shared" ref="M3:M19" si="0">AVERAGE(B3:K3)</f>
        <v>1.9195349976247806</v>
      </c>
      <c r="N3" s="51">
        <f t="shared" ref="N3:N20" si="1">MAX(B3:K3)-MIN(B3:K3)</f>
        <v>9.8999999999999977E-2</v>
      </c>
      <c r="O3" s="22">
        <v>1.78</v>
      </c>
      <c r="P3" s="23">
        <v>2.1800000000000002</v>
      </c>
      <c r="Q3" s="54">
        <f>M3/M3*100</f>
        <v>100</v>
      </c>
    </row>
    <row r="4" spans="1:18" ht="15.9" customHeight="1" x14ac:dyDescent="0.3">
      <c r="A4" s="94">
        <v>9</v>
      </c>
      <c r="B4" s="50">
        <v>1.9665625</v>
      </c>
      <c r="C4" s="50">
        <v>1.9306756756756758</v>
      </c>
      <c r="D4" s="51">
        <v>1.8706842105263157</v>
      </c>
      <c r="E4" s="50">
        <v>1.8879999999999999</v>
      </c>
      <c r="F4" s="50">
        <v>1.9704999999999999</v>
      </c>
      <c r="G4" s="50">
        <v>1.9034999999999997</v>
      </c>
      <c r="H4" s="50">
        <v>1.8779999999999999</v>
      </c>
      <c r="I4" s="50">
        <v>1.9419999999999999</v>
      </c>
      <c r="J4" s="50">
        <v>1.93</v>
      </c>
      <c r="K4" s="50">
        <v>1.8759090909090914</v>
      </c>
      <c r="L4" s="48">
        <v>1.98</v>
      </c>
      <c r="M4" s="51">
        <f t="shared" si="0"/>
        <v>1.9155831477111083</v>
      </c>
      <c r="N4" s="51">
        <f t="shared" si="1"/>
        <v>9.9815789473684191E-2</v>
      </c>
      <c r="O4" s="22">
        <v>1.78</v>
      </c>
      <c r="P4" s="23">
        <v>2.1800000000000002</v>
      </c>
      <c r="Q4" s="54">
        <f>M4/M$3*100</f>
        <v>99.794124622965327</v>
      </c>
    </row>
    <row r="5" spans="1:18" ht="15.9" customHeight="1" x14ac:dyDescent="0.3">
      <c r="A5" s="94">
        <v>10</v>
      </c>
      <c r="B5" s="50">
        <v>1.980952380952381</v>
      </c>
      <c r="C5" s="50">
        <v>1.9250000000000003</v>
      </c>
      <c r="D5" s="51">
        <v>1.9850000000000001</v>
      </c>
      <c r="E5" s="51">
        <v>1.9039999999999999</v>
      </c>
      <c r="F5" s="50">
        <v>1.9604761904761905</v>
      </c>
      <c r="G5" s="50">
        <v>1.925253968253968</v>
      </c>
      <c r="H5" s="50">
        <v>1.929</v>
      </c>
      <c r="I5" s="50">
        <v>1.984</v>
      </c>
      <c r="J5" s="50">
        <v>2.0099999999999998</v>
      </c>
      <c r="K5" s="50">
        <v>1.9954000000000001</v>
      </c>
      <c r="L5" s="48">
        <v>1.98</v>
      </c>
      <c r="M5" s="51">
        <f t="shared" si="0"/>
        <v>1.9599082539682537</v>
      </c>
      <c r="N5" s="51">
        <f t="shared" si="1"/>
        <v>0.10599999999999987</v>
      </c>
      <c r="O5" s="22">
        <v>1.78</v>
      </c>
      <c r="P5" s="23">
        <v>2.1800000000000002</v>
      </c>
      <c r="Q5" s="54">
        <f t="shared" ref="Q5:Q20" si="2">M5/M$3*100</f>
        <v>102.10328315938135</v>
      </c>
    </row>
    <row r="6" spans="1:18" ht="15.9" customHeight="1" x14ac:dyDescent="0.3">
      <c r="A6" s="94">
        <v>11</v>
      </c>
      <c r="B6" s="50">
        <v>1.9736842105263155</v>
      </c>
      <c r="C6" s="50">
        <v>1.9210126582278486</v>
      </c>
      <c r="D6" s="51">
        <v>1.9720588235294116</v>
      </c>
      <c r="E6" s="51">
        <v>1.9220000000000002</v>
      </c>
      <c r="F6" s="50">
        <v>1.9594444444444445</v>
      </c>
      <c r="G6" s="50">
        <v>1.9231199999999995</v>
      </c>
      <c r="H6" s="50">
        <v>1.954</v>
      </c>
      <c r="I6" s="50">
        <v>1.9450000000000001</v>
      </c>
      <c r="J6" s="50">
        <v>2</v>
      </c>
      <c r="K6" s="50">
        <v>1.9282666666666668</v>
      </c>
      <c r="L6" s="48">
        <v>1.98</v>
      </c>
      <c r="M6" s="51">
        <f t="shared" si="0"/>
        <v>1.9498586803394686</v>
      </c>
      <c r="N6" s="51">
        <f t="shared" si="1"/>
        <v>7.8987341772151387E-2</v>
      </c>
      <c r="O6" s="22">
        <v>1.78</v>
      </c>
      <c r="P6" s="23">
        <v>2.1800000000000002</v>
      </c>
      <c r="Q6" s="54">
        <f t="shared" si="2"/>
        <v>101.57974107021805</v>
      </c>
    </row>
    <row r="7" spans="1:18" ht="15.9" customHeight="1" x14ac:dyDescent="0.3">
      <c r="A7" s="94">
        <v>12</v>
      </c>
      <c r="B7" s="50">
        <v>1.9876315789473684</v>
      </c>
      <c r="C7" s="50">
        <v>1.929764705882353</v>
      </c>
      <c r="D7" s="51">
        <v>1.9703750000000004</v>
      </c>
      <c r="E7" s="51">
        <v>2.0289999999999999</v>
      </c>
      <c r="F7" s="50">
        <v>1.9614999999999998</v>
      </c>
      <c r="G7" s="50">
        <v>1.9135654761904755</v>
      </c>
      <c r="H7" s="50">
        <v>1.9630000000000001</v>
      </c>
      <c r="I7" s="50">
        <v>1.9039999999999999</v>
      </c>
      <c r="J7" s="50">
        <v>2</v>
      </c>
      <c r="K7" s="50">
        <v>1.9336666666666666</v>
      </c>
      <c r="L7" s="48">
        <v>1.98</v>
      </c>
      <c r="M7" s="51">
        <f t="shared" si="0"/>
        <v>1.9592503427686865</v>
      </c>
      <c r="N7" s="51">
        <f t="shared" si="1"/>
        <v>0.125</v>
      </c>
      <c r="O7" s="22">
        <v>1.78</v>
      </c>
      <c r="P7" s="23">
        <v>2.1800000000000002</v>
      </c>
      <c r="Q7" s="54">
        <f t="shared" si="2"/>
        <v>102.06900865017046</v>
      </c>
    </row>
    <row r="8" spans="1:18" ht="15.9" customHeight="1" x14ac:dyDescent="0.3">
      <c r="A8" s="94">
        <v>1</v>
      </c>
      <c r="B8" s="50">
        <v>1.9794736842105263</v>
      </c>
      <c r="C8" s="50">
        <v>1.9143678160919535</v>
      </c>
      <c r="D8" s="51">
        <v>1.9313333333333331</v>
      </c>
      <c r="E8" s="51">
        <v>2.0470000000000002</v>
      </c>
      <c r="F8" s="50">
        <v>1.9731578947368422</v>
      </c>
      <c r="G8" s="50">
        <v>1.8936923076923076</v>
      </c>
      <c r="H8" s="50">
        <v>1.982</v>
      </c>
      <c r="I8" s="50">
        <v>1.907</v>
      </c>
      <c r="J8" s="50">
        <v>2.02</v>
      </c>
      <c r="K8" s="50">
        <v>1.9735</v>
      </c>
      <c r="L8" s="48">
        <v>1.98</v>
      </c>
      <c r="M8" s="51">
        <f t="shared" si="0"/>
        <v>1.9621525036064962</v>
      </c>
      <c r="N8" s="51">
        <f t="shared" si="1"/>
        <v>0.15330769230769259</v>
      </c>
      <c r="O8" s="22">
        <v>1.78</v>
      </c>
      <c r="P8" s="23">
        <v>2.1800000000000002</v>
      </c>
      <c r="Q8" s="54">
        <f t="shared" si="2"/>
        <v>102.2201994771885</v>
      </c>
    </row>
    <row r="9" spans="1:18" ht="15.9" customHeight="1" x14ac:dyDescent="0.3">
      <c r="A9" s="94">
        <v>2</v>
      </c>
      <c r="B9" s="50">
        <v>1.9844208494208495</v>
      </c>
      <c r="C9" s="50">
        <v>1.9156043956043949</v>
      </c>
      <c r="D9" s="51">
        <v>1.9371999999999998</v>
      </c>
      <c r="E9" s="51">
        <v>2.0139999999999998</v>
      </c>
      <c r="F9" s="50">
        <v>1.9816666666666665</v>
      </c>
      <c r="G9" s="50">
        <v>1.9326896551724133</v>
      </c>
      <c r="H9" s="50">
        <v>1.9319999999999999</v>
      </c>
      <c r="I9" s="50">
        <v>1.9139999999999999</v>
      </c>
      <c r="J9" s="50">
        <v>2.04</v>
      </c>
      <c r="K9" s="50">
        <v>1.929</v>
      </c>
      <c r="L9" s="48">
        <v>1.98</v>
      </c>
      <c r="M9" s="51">
        <f t="shared" si="0"/>
        <v>1.9580581566864321</v>
      </c>
      <c r="N9" s="51">
        <f t="shared" si="1"/>
        <v>0.12600000000000011</v>
      </c>
      <c r="O9" s="22">
        <v>1.78</v>
      </c>
      <c r="P9" s="23">
        <v>2.1800000000000002</v>
      </c>
      <c r="Q9" s="54">
        <f t="shared" si="2"/>
        <v>102.00690058317872</v>
      </c>
    </row>
    <row r="10" spans="1:18" ht="15.9" customHeight="1" x14ac:dyDescent="0.3">
      <c r="A10" s="94">
        <v>3</v>
      </c>
      <c r="B10" s="50">
        <v>1.9752631578947362</v>
      </c>
      <c r="C10" s="50">
        <v>1.9392682926829266</v>
      </c>
      <c r="D10" s="51">
        <v>1.9329999999999998</v>
      </c>
      <c r="E10" s="51">
        <v>1.9239999999999999</v>
      </c>
      <c r="F10" s="50">
        <v>1.9809090909090907</v>
      </c>
      <c r="G10" s="50">
        <v>1.9821666666666671</v>
      </c>
      <c r="H10" s="50">
        <v>1.8520000000000001</v>
      </c>
      <c r="I10" s="50">
        <v>1.9530000000000001</v>
      </c>
      <c r="J10" s="50">
        <v>2.0299999999999998</v>
      </c>
      <c r="K10" s="50">
        <v>1.9473846153846155</v>
      </c>
      <c r="L10" s="48">
        <v>1.98</v>
      </c>
      <c r="M10" s="51">
        <f t="shared" si="0"/>
        <v>1.9516991823538035</v>
      </c>
      <c r="N10" s="51">
        <f t="shared" si="1"/>
        <v>0.17799999999999971</v>
      </c>
      <c r="O10" s="22">
        <v>1.78</v>
      </c>
      <c r="P10" s="23">
        <v>2.1800000000000002</v>
      </c>
      <c r="Q10" s="54">
        <f t="shared" si="2"/>
        <v>101.67562377184176</v>
      </c>
    </row>
    <row r="11" spans="1:18" ht="15.9" customHeight="1" x14ac:dyDescent="0.3">
      <c r="A11" s="94">
        <v>4</v>
      </c>
      <c r="B11" s="50">
        <v>1.9860526315789466</v>
      </c>
      <c r="C11" s="50">
        <v>1.9665517241379304</v>
      </c>
      <c r="D11" s="51">
        <v>1.8713124999999997</v>
      </c>
      <c r="E11" s="51">
        <v>1.9</v>
      </c>
      <c r="F11" s="50">
        <v>1.9709999999999996</v>
      </c>
      <c r="G11" s="50">
        <v>1.9763636363636363</v>
      </c>
      <c r="H11" s="50">
        <v>1.921</v>
      </c>
      <c r="I11" s="50">
        <v>1.9410000000000001</v>
      </c>
      <c r="J11" s="50">
        <v>2.0299999999999998</v>
      </c>
      <c r="K11" s="50">
        <v>1.9174615384615383</v>
      </c>
      <c r="L11" s="48">
        <v>1.98</v>
      </c>
      <c r="M11" s="51">
        <f t="shared" si="0"/>
        <v>1.9480742030542053</v>
      </c>
      <c r="N11" s="51">
        <f t="shared" si="1"/>
        <v>0.15868750000000009</v>
      </c>
      <c r="O11" s="22">
        <v>1.78</v>
      </c>
      <c r="P11" s="23">
        <v>2.1800000000000002</v>
      </c>
      <c r="Q11" s="54">
        <f t="shared" si="2"/>
        <v>101.48677703010047</v>
      </c>
    </row>
    <row r="12" spans="1:18" ht="15.9" customHeight="1" x14ac:dyDescent="0.3">
      <c r="A12" s="94">
        <v>5</v>
      </c>
      <c r="B12" s="50">
        <v>1.9768421052631573</v>
      </c>
      <c r="C12" s="50">
        <v>1.9884883720930238</v>
      </c>
      <c r="D12" s="51">
        <v>1.9534705882352943</v>
      </c>
      <c r="E12" s="51">
        <v>1.8620000000000001</v>
      </c>
      <c r="F12" s="50">
        <v>1.9578947368421054</v>
      </c>
      <c r="G12" s="50">
        <v>1.9714166666666666</v>
      </c>
      <c r="H12" s="50">
        <v>1.9119999999999999</v>
      </c>
      <c r="I12" s="50">
        <v>1.9530000000000001</v>
      </c>
      <c r="J12" s="50">
        <v>2.02</v>
      </c>
      <c r="K12" s="50">
        <v>1.9360666666666666</v>
      </c>
      <c r="L12" s="48">
        <v>1.98</v>
      </c>
      <c r="M12" s="51">
        <f t="shared" si="0"/>
        <v>1.9531179135766912</v>
      </c>
      <c r="N12" s="51">
        <f t="shared" si="1"/>
        <v>0.15799999999999992</v>
      </c>
      <c r="O12" s="22">
        <v>1.78</v>
      </c>
      <c r="P12" s="23">
        <v>2.1800000000000002</v>
      </c>
      <c r="Q12" s="54">
        <f t="shared" si="2"/>
        <v>101.74953392324004</v>
      </c>
    </row>
    <row r="13" spans="1:18" ht="15.9" customHeight="1" x14ac:dyDescent="0.3">
      <c r="A13" s="94">
        <v>6</v>
      </c>
      <c r="B13" s="50">
        <v>1.9805263157894728</v>
      </c>
      <c r="C13" s="50">
        <v>2.0201265822784817</v>
      </c>
      <c r="D13" s="51">
        <v>1.9451176470588241</v>
      </c>
      <c r="E13" s="51">
        <v>1.861</v>
      </c>
      <c r="F13" s="50">
        <v>1.9890476190476185</v>
      </c>
      <c r="G13" s="50">
        <v>1.9399318181818186</v>
      </c>
      <c r="H13" s="50">
        <v>1.9390000000000001</v>
      </c>
      <c r="I13" s="50">
        <v>1.99</v>
      </c>
      <c r="J13" s="50">
        <v>2</v>
      </c>
      <c r="K13" s="50">
        <v>2.0099166666666668</v>
      </c>
      <c r="L13" s="48">
        <v>1.98</v>
      </c>
      <c r="M13" s="51">
        <f t="shared" si="0"/>
        <v>1.9674666649022883</v>
      </c>
      <c r="N13" s="51">
        <f t="shared" si="1"/>
        <v>0.15912658227848175</v>
      </c>
      <c r="O13" s="22">
        <v>1.78</v>
      </c>
      <c r="P13" s="23">
        <v>2.1800000000000002</v>
      </c>
      <c r="Q13" s="54">
        <f t="shared" si="2"/>
        <v>102.49704576039602</v>
      </c>
    </row>
    <row r="14" spans="1:18" ht="15.9" customHeight="1" x14ac:dyDescent="0.3">
      <c r="A14" s="94">
        <v>7</v>
      </c>
      <c r="B14" s="50">
        <v>1.9844736842105259</v>
      </c>
      <c r="C14" s="50">
        <v>2.0088888888888894</v>
      </c>
      <c r="D14" s="51">
        <v>1.9268333333333336</v>
      </c>
      <c r="E14" s="51">
        <v>1.8559999999999999</v>
      </c>
      <c r="F14" s="50">
        <v>1.9914999999999998</v>
      </c>
      <c r="G14" s="50">
        <v>1.9742368421052632</v>
      </c>
      <c r="H14" s="50">
        <v>2.0129999999999999</v>
      </c>
      <c r="I14" s="50">
        <v>1.978</v>
      </c>
      <c r="J14" s="50">
        <v>2</v>
      </c>
      <c r="K14" s="50">
        <v>1.8935714285714285</v>
      </c>
      <c r="L14" s="48">
        <v>1.98</v>
      </c>
      <c r="M14" s="51">
        <f t="shared" si="0"/>
        <v>1.9626504177109438</v>
      </c>
      <c r="N14" s="51">
        <f t="shared" si="1"/>
        <v>0.15700000000000003</v>
      </c>
      <c r="O14" s="22">
        <v>1.78</v>
      </c>
      <c r="P14" s="23">
        <v>2.1800000000000002</v>
      </c>
      <c r="Q14" s="54">
        <f t="shared" si="2"/>
        <v>102.24613878567017</v>
      </c>
    </row>
    <row r="15" spans="1:18" ht="15.9" customHeight="1" x14ac:dyDescent="0.3">
      <c r="A15" s="94">
        <v>8</v>
      </c>
      <c r="B15" s="50">
        <v>1.9836842105263153</v>
      </c>
      <c r="C15" s="50">
        <v>1.9997647058823536</v>
      </c>
      <c r="D15" s="51">
        <v>1.960052631578947</v>
      </c>
      <c r="E15" s="51">
        <v>1.923</v>
      </c>
      <c r="F15" s="50">
        <v>1.9895454545454541</v>
      </c>
      <c r="G15" s="50">
        <v>1.9569482758620689</v>
      </c>
      <c r="H15" s="50">
        <v>2.016</v>
      </c>
      <c r="I15" s="50">
        <v>1.9450000000000001</v>
      </c>
      <c r="J15" s="50">
        <v>2</v>
      </c>
      <c r="K15" s="50">
        <v>1.9949333333333332</v>
      </c>
      <c r="L15" s="48">
        <v>1.98</v>
      </c>
      <c r="M15" s="51">
        <f t="shared" si="0"/>
        <v>1.9768928611728473</v>
      </c>
      <c r="N15" s="51">
        <f t="shared" si="1"/>
        <v>9.2999999999999972E-2</v>
      </c>
      <c r="O15" s="22">
        <v>1.78</v>
      </c>
      <c r="P15" s="23">
        <v>2.1800000000000002</v>
      </c>
      <c r="Q15" s="54">
        <f t="shared" si="2"/>
        <v>102.98811241363354</v>
      </c>
      <c r="R15" s="7"/>
    </row>
    <row r="16" spans="1:18" ht="15.9" customHeight="1" x14ac:dyDescent="0.3">
      <c r="A16" s="94">
        <v>9</v>
      </c>
      <c r="B16" s="50">
        <v>1.9928947368421051</v>
      </c>
      <c r="C16" s="50">
        <v>1.971168831168832</v>
      </c>
      <c r="D16" s="51">
        <v>1.9538666666666666</v>
      </c>
      <c r="E16" s="51">
        <v>1.9180000000000001</v>
      </c>
      <c r="F16" s="50">
        <v>1.9885000000000002</v>
      </c>
      <c r="G16" s="50">
        <v>1.946142857142857</v>
      </c>
      <c r="H16" s="50">
        <v>1.9350000000000001</v>
      </c>
      <c r="I16" s="50">
        <v>2.012</v>
      </c>
      <c r="J16" s="50">
        <v>1.98</v>
      </c>
      <c r="K16" s="50">
        <v>1.9308000000000001</v>
      </c>
      <c r="L16" s="48">
        <v>1.98</v>
      </c>
      <c r="M16" s="51">
        <f t="shared" si="0"/>
        <v>1.9628373091820461</v>
      </c>
      <c r="N16" s="51">
        <f t="shared" si="1"/>
        <v>9.3999999999999861E-2</v>
      </c>
      <c r="O16" s="22">
        <v>1.78</v>
      </c>
      <c r="P16" s="23">
        <v>2.1800000000000002</v>
      </c>
      <c r="Q16" s="54">
        <f t="shared" si="2"/>
        <v>102.25587507447625</v>
      </c>
      <c r="R16" s="7"/>
    </row>
    <row r="17" spans="1:18" ht="15.9" customHeight="1" x14ac:dyDescent="0.3">
      <c r="A17" s="94">
        <v>10</v>
      </c>
      <c r="B17" s="50">
        <v>1.9709848484848487</v>
      </c>
      <c r="C17" s="50">
        <v>1.9550000000000001</v>
      </c>
      <c r="D17" s="51">
        <v>1.9297058823529412</v>
      </c>
      <c r="E17" s="51">
        <v>1.867</v>
      </c>
      <c r="F17" s="50">
        <v>2.0019999999999998</v>
      </c>
      <c r="G17" s="50">
        <v>1.9411896551724139</v>
      </c>
      <c r="H17" s="50">
        <v>1.8580000000000001</v>
      </c>
      <c r="I17" s="50">
        <v>2.0139999999999998</v>
      </c>
      <c r="J17" s="50">
        <v>1.97</v>
      </c>
      <c r="K17" s="50">
        <v>1.8955333333333333</v>
      </c>
      <c r="L17" s="48">
        <v>1.98</v>
      </c>
      <c r="M17" s="51">
        <f t="shared" si="0"/>
        <v>1.9403413719343536</v>
      </c>
      <c r="N17" s="51">
        <f t="shared" si="1"/>
        <v>0.15599999999999969</v>
      </c>
      <c r="O17" s="22">
        <v>1.78</v>
      </c>
      <c r="P17" s="23">
        <v>2.1800000000000002</v>
      </c>
      <c r="Q17" s="54">
        <f t="shared" si="2"/>
        <v>101.08392784373916</v>
      </c>
      <c r="R17" s="7"/>
    </row>
    <row r="18" spans="1:18" ht="15.9" customHeight="1" x14ac:dyDescent="0.3">
      <c r="A18" s="94">
        <v>11</v>
      </c>
      <c r="B18" s="50">
        <v>1.9536679536679538</v>
      </c>
      <c r="C18" s="50">
        <v>1.9446590909090906</v>
      </c>
      <c r="D18" s="51">
        <v>1.9134444444444445</v>
      </c>
      <c r="E18" s="51">
        <v>1.9569999999999999</v>
      </c>
      <c r="F18" s="50">
        <v>2.0155000000000003</v>
      </c>
      <c r="G18" s="50">
        <v>1.9709230769230759</v>
      </c>
      <c r="H18" s="50">
        <v>1.885</v>
      </c>
      <c r="I18" s="50">
        <v>1.9510000000000001</v>
      </c>
      <c r="J18" s="50">
        <v>2.02</v>
      </c>
      <c r="K18" s="50">
        <v>1.87</v>
      </c>
      <c r="L18" s="48">
        <v>1.98</v>
      </c>
      <c r="M18" s="51">
        <f t="shared" si="0"/>
        <v>1.9481194565944566</v>
      </c>
      <c r="N18" s="51">
        <f t="shared" si="1"/>
        <v>0.14999999999999991</v>
      </c>
      <c r="O18" s="22">
        <v>1.78</v>
      </c>
      <c r="P18" s="23">
        <v>2.1800000000000002</v>
      </c>
      <c r="Q18" s="54">
        <f t="shared" si="2"/>
        <v>101.48913455628816</v>
      </c>
      <c r="R18" s="7"/>
    </row>
    <row r="19" spans="1:18" ht="15.9" customHeight="1" x14ac:dyDescent="0.3">
      <c r="A19" s="94">
        <v>12</v>
      </c>
      <c r="B19" s="50">
        <v>1.9632625482625479</v>
      </c>
      <c r="C19" s="50">
        <v>2.0178378378378383</v>
      </c>
      <c r="D19" s="51">
        <v>1.9585555555555554</v>
      </c>
      <c r="E19" s="51">
        <v>2.0070000000000001</v>
      </c>
      <c r="F19" s="50">
        <v>2.0129999999999999</v>
      </c>
      <c r="G19" s="50">
        <v>1.9708636363636363</v>
      </c>
      <c r="H19" s="50">
        <v>1.929</v>
      </c>
      <c r="I19" s="50">
        <v>1.962</v>
      </c>
      <c r="J19" s="50">
        <v>2.0099999999999998</v>
      </c>
      <c r="K19" s="50">
        <v>1.9300666666666664</v>
      </c>
      <c r="L19" s="48">
        <v>1.98</v>
      </c>
      <c r="M19" s="51">
        <f t="shared" si="0"/>
        <v>1.9761586244686242</v>
      </c>
      <c r="N19" s="51">
        <f t="shared" si="1"/>
        <v>8.8837837837838274E-2</v>
      </c>
      <c r="O19" s="22">
        <v>1.78</v>
      </c>
      <c r="P19" s="23">
        <v>2.1800000000000002</v>
      </c>
      <c r="Q19" s="54">
        <f t="shared" si="2"/>
        <v>102.94986165471893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8">
        <v>1.98</v>
      </c>
      <c r="M20" s="51"/>
      <c r="N20" s="51">
        <f t="shared" si="1"/>
        <v>0</v>
      </c>
      <c r="O20" s="22">
        <v>1.78</v>
      </c>
      <c r="P20" s="23">
        <v>2.1800000000000002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8.33203125" customWidth="1"/>
    <col min="4" max="4" width="8.77734375" customWidth="1"/>
    <col min="5" max="5" width="8.44140625" customWidth="1"/>
    <col min="6" max="6" width="9.44140625" customWidth="1"/>
    <col min="7" max="8" width="8.7773437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441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5" t="s">
        <v>12</v>
      </c>
    </row>
    <row r="2" spans="1:18" ht="16.5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8">
        <v>6.3973684210526356</v>
      </c>
      <c r="C3" s="48">
        <v>6.5022891566265066</v>
      </c>
      <c r="D3" s="92">
        <v>6.4090909090909101</v>
      </c>
      <c r="E3" s="49">
        <v>6.4249999999999998</v>
      </c>
      <c r="F3" s="48">
        <v>6.5</v>
      </c>
      <c r="G3" s="48">
        <v>6.43</v>
      </c>
      <c r="H3" s="48">
        <v>6.3879999999999999</v>
      </c>
      <c r="I3" s="48">
        <v>6.41</v>
      </c>
      <c r="J3" s="48">
        <v>6.34</v>
      </c>
      <c r="K3" s="48"/>
      <c r="L3" s="42">
        <v>6.4</v>
      </c>
      <c r="M3" s="49">
        <f t="shared" ref="M3:M19" si="0">AVERAGE(B3:K3)</f>
        <v>6.4224164985300058</v>
      </c>
      <c r="N3" s="49">
        <f t="shared" ref="N3:N17" si="1">MAX(B3:K3)-MIN(B3:K3)</f>
        <v>0.16228915662650678</v>
      </c>
      <c r="O3" s="34">
        <v>6.1</v>
      </c>
      <c r="P3" s="23">
        <v>6.7</v>
      </c>
      <c r="Q3" s="54">
        <f>M3/M3*100</f>
        <v>100</v>
      </c>
    </row>
    <row r="4" spans="1:18" ht="15.9" customHeight="1" x14ac:dyDescent="0.3">
      <c r="A4" s="94">
        <v>9</v>
      </c>
      <c r="B4" s="48">
        <v>6.3906250000000036</v>
      </c>
      <c r="C4" s="48">
        <v>6.5111999999999988</v>
      </c>
      <c r="D4" s="92">
        <v>6.4090909090909118</v>
      </c>
      <c r="E4" s="48">
        <v>6.4379999999999997</v>
      </c>
      <c r="F4" s="48">
        <v>6.4799999999999995</v>
      </c>
      <c r="G4" s="48">
        <v>6.4111111111111132</v>
      </c>
      <c r="H4" s="48">
        <v>6.383</v>
      </c>
      <c r="I4" s="48">
        <v>6.42</v>
      </c>
      <c r="J4" s="48">
        <v>6.35</v>
      </c>
      <c r="K4" s="48">
        <v>6.4250000000000007</v>
      </c>
      <c r="L4" s="42">
        <v>6.4</v>
      </c>
      <c r="M4" s="49">
        <f t="shared" si="0"/>
        <v>6.4218027020202033</v>
      </c>
      <c r="N4" s="49">
        <f t="shared" si="1"/>
        <v>0.16119999999999912</v>
      </c>
      <c r="O4" s="34">
        <v>6.1</v>
      </c>
      <c r="P4" s="23">
        <v>6.7</v>
      </c>
      <c r="Q4" s="54">
        <f>M4/M$3*100</f>
        <v>99.990442904007509</v>
      </c>
    </row>
    <row r="5" spans="1:18" ht="15.9" customHeight="1" x14ac:dyDescent="0.3">
      <c r="A5" s="94">
        <v>10</v>
      </c>
      <c r="B5" s="48">
        <v>6.3952380952380983</v>
      </c>
      <c r="C5" s="48">
        <v>6.4587654320987662</v>
      </c>
      <c r="D5" s="92">
        <v>6.3909090909090933</v>
      </c>
      <c r="E5" s="49">
        <v>6.4189999999999996</v>
      </c>
      <c r="F5" s="48">
        <v>6.4761904761904763</v>
      </c>
      <c r="G5" s="48">
        <v>6.4952380952380953</v>
      </c>
      <c r="H5" s="48">
        <v>6.3380000000000001</v>
      </c>
      <c r="I5" s="48">
        <v>6.46</v>
      </c>
      <c r="J5" s="48">
        <v>6.41</v>
      </c>
      <c r="K5" s="48">
        <v>6.48</v>
      </c>
      <c r="L5" s="42">
        <v>6.4</v>
      </c>
      <c r="M5" s="49">
        <f t="shared" si="0"/>
        <v>6.4323341189674537</v>
      </c>
      <c r="N5" s="49">
        <f t="shared" si="1"/>
        <v>0.15723809523809518</v>
      </c>
      <c r="O5" s="34">
        <v>6.1</v>
      </c>
      <c r="P5" s="23">
        <v>6.7</v>
      </c>
      <c r="Q5" s="54">
        <f t="shared" ref="Q5:Q17" si="2">M5/M$3*100</f>
        <v>100.15442194444594</v>
      </c>
    </row>
    <row r="6" spans="1:18" ht="15.9" customHeight="1" x14ac:dyDescent="0.3">
      <c r="A6" s="94">
        <v>11</v>
      </c>
      <c r="B6" s="48">
        <v>6.4210526315789505</v>
      </c>
      <c r="C6" s="48">
        <v>6.4267499999999984</v>
      </c>
      <c r="D6" s="92">
        <v>6.389473684210528</v>
      </c>
      <c r="E6" s="49">
        <v>6.4279999999999999</v>
      </c>
      <c r="F6" s="48">
        <v>6.4944444444444445</v>
      </c>
      <c r="G6" s="48">
        <v>6.4523809523809543</v>
      </c>
      <c r="H6" s="48">
        <v>6.34</v>
      </c>
      <c r="I6" s="48">
        <v>6.42</v>
      </c>
      <c r="J6" s="48">
        <v>6.5</v>
      </c>
      <c r="K6" s="48">
        <v>6.4266666666666667</v>
      </c>
      <c r="L6" s="42">
        <v>6.4</v>
      </c>
      <c r="M6" s="49">
        <f t="shared" si="0"/>
        <v>6.4298768379281537</v>
      </c>
      <c r="N6" s="49">
        <f t="shared" si="1"/>
        <v>0.16000000000000014</v>
      </c>
      <c r="O6" s="34">
        <v>6.1</v>
      </c>
      <c r="P6" s="23">
        <v>6.7</v>
      </c>
      <c r="Q6" s="54">
        <f t="shared" si="2"/>
        <v>100.11616094035406</v>
      </c>
    </row>
    <row r="7" spans="1:18" ht="15.9" customHeight="1" x14ac:dyDescent="0.3">
      <c r="A7" s="94">
        <v>12</v>
      </c>
      <c r="B7" s="48">
        <v>6.3973684210526356</v>
      </c>
      <c r="C7" s="48">
        <v>6.4418888888888928</v>
      </c>
      <c r="D7" s="92">
        <v>6.3363636363636369</v>
      </c>
      <c r="E7" s="49">
        <v>6.4459999999999997</v>
      </c>
      <c r="F7" s="48">
        <v>6.4950000000000001</v>
      </c>
      <c r="G7" s="48">
        <v>6.5071428571428571</v>
      </c>
      <c r="H7" s="48">
        <v>6.4329999999999998</v>
      </c>
      <c r="I7" s="48">
        <v>6.44</v>
      </c>
      <c r="J7" s="48">
        <v>6.5</v>
      </c>
      <c r="K7" s="48">
        <v>6.446666666666669</v>
      </c>
      <c r="L7" s="42">
        <v>6.4</v>
      </c>
      <c r="M7" s="49">
        <f t="shared" si="0"/>
        <v>6.4443430470114693</v>
      </c>
      <c r="N7" s="49">
        <f t="shared" si="1"/>
        <v>0.17077922077922025</v>
      </c>
      <c r="O7" s="34">
        <v>6.1</v>
      </c>
      <c r="P7" s="23">
        <v>6.7</v>
      </c>
      <c r="Q7" s="54">
        <f t="shared" si="2"/>
        <v>100.34140651710275</v>
      </c>
    </row>
    <row r="8" spans="1:18" ht="15.9" customHeight="1" x14ac:dyDescent="0.3">
      <c r="A8" s="94">
        <v>1</v>
      </c>
      <c r="B8" s="48">
        <v>6.4105263157894772</v>
      </c>
      <c r="C8" s="48">
        <v>6.4212765957446827</v>
      </c>
      <c r="D8" s="92">
        <v>6.4470588235294128</v>
      </c>
      <c r="E8" s="49">
        <v>6.4969999999999999</v>
      </c>
      <c r="F8" s="48">
        <v>6.4842105263157892</v>
      </c>
      <c r="G8" s="48">
        <v>6.5416666666666661</v>
      </c>
      <c r="H8" s="48">
        <v>6.4160000000000004</v>
      </c>
      <c r="I8" s="48">
        <v>6.45</v>
      </c>
      <c r="J8" s="48">
        <v>6.51</v>
      </c>
      <c r="K8" s="48">
        <v>6.4785714285714295</v>
      </c>
      <c r="L8" s="42">
        <v>6.4</v>
      </c>
      <c r="M8" s="49">
        <f t="shared" si="0"/>
        <v>6.4656310356617466</v>
      </c>
      <c r="N8" s="49">
        <f t="shared" si="1"/>
        <v>0.13114035087718889</v>
      </c>
      <c r="O8" s="34">
        <v>6.1</v>
      </c>
      <c r="P8" s="23">
        <v>6.7</v>
      </c>
      <c r="Q8" s="54">
        <f t="shared" si="2"/>
        <v>100.67287036182771</v>
      </c>
    </row>
    <row r="9" spans="1:18" ht="15.9" customHeight="1" x14ac:dyDescent="0.3">
      <c r="A9" s="94">
        <v>2</v>
      </c>
      <c r="B9" s="48">
        <v>6.400000000000003</v>
      </c>
      <c r="C9" s="48">
        <v>6.4174468085106406</v>
      </c>
      <c r="D9" s="92">
        <v>6.4888888888888898</v>
      </c>
      <c r="E9" s="49">
        <v>6.4930000000000003</v>
      </c>
      <c r="F9" s="48">
        <v>6.5055555555555555</v>
      </c>
      <c r="G9" s="48">
        <v>6.4938888888888888</v>
      </c>
      <c r="H9" s="48">
        <v>6.4089999999999998</v>
      </c>
      <c r="I9" s="48">
        <v>6.43</v>
      </c>
      <c r="J9" s="48">
        <v>6.48</v>
      </c>
      <c r="K9" s="48">
        <v>6.4923076923076914</v>
      </c>
      <c r="L9" s="42">
        <v>6.4</v>
      </c>
      <c r="M9" s="49">
        <f t="shared" si="0"/>
        <v>6.461008783415167</v>
      </c>
      <c r="N9" s="49">
        <f t="shared" si="1"/>
        <v>0.10555555555555252</v>
      </c>
      <c r="O9" s="34">
        <v>6.1</v>
      </c>
      <c r="P9" s="23">
        <v>6.7</v>
      </c>
      <c r="Q9" s="54">
        <f t="shared" si="2"/>
        <v>100.60089975313799</v>
      </c>
    </row>
    <row r="10" spans="1:18" ht="15.9" customHeight="1" x14ac:dyDescent="0.3">
      <c r="A10" s="94">
        <v>3</v>
      </c>
      <c r="B10" s="48">
        <v>6.4026315789473713</v>
      </c>
      <c r="C10" s="48">
        <v>6.4508333333333372</v>
      </c>
      <c r="D10" s="92">
        <v>6.4894736842105267</v>
      </c>
      <c r="E10" s="49">
        <v>6.4889999999999999</v>
      </c>
      <c r="F10" s="48">
        <v>6.4772727272727284</v>
      </c>
      <c r="G10" s="48">
        <v>6.4777777777777787</v>
      </c>
      <c r="H10" s="48">
        <v>6.3579999999999997</v>
      </c>
      <c r="I10" s="48">
        <v>6.37</v>
      </c>
      <c r="J10" s="48">
        <v>6.44</v>
      </c>
      <c r="K10" s="48">
        <v>6.4923076923076923</v>
      </c>
      <c r="L10" s="42">
        <v>6.4</v>
      </c>
      <c r="M10" s="49">
        <f t="shared" si="0"/>
        <v>6.4447296793849436</v>
      </c>
      <c r="N10" s="49">
        <f t="shared" si="1"/>
        <v>0.13430769230769268</v>
      </c>
      <c r="O10" s="34">
        <v>6.1</v>
      </c>
      <c r="P10" s="23">
        <v>6.7</v>
      </c>
      <c r="Q10" s="54">
        <f t="shared" si="2"/>
        <v>100.34742656226119</v>
      </c>
    </row>
    <row r="11" spans="1:18" ht="15.9" customHeight="1" x14ac:dyDescent="0.3">
      <c r="A11" s="94">
        <v>4</v>
      </c>
      <c r="B11" s="48">
        <v>6.3947368421052673</v>
      </c>
      <c r="C11" s="48">
        <v>6.4477011494252876</v>
      </c>
      <c r="D11" s="92">
        <v>6.4666666666666668</v>
      </c>
      <c r="E11" s="49">
        <v>6.4930000000000003</v>
      </c>
      <c r="F11" s="48">
        <v>6.4650000000000007</v>
      </c>
      <c r="G11" s="48">
        <v>6.4556818181818194</v>
      </c>
      <c r="H11" s="48">
        <v>6.3920000000000003</v>
      </c>
      <c r="I11" s="48">
        <v>6.39</v>
      </c>
      <c r="J11" s="48">
        <v>6.48</v>
      </c>
      <c r="K11" s="48">
        <v>6.4615384615384617</v>
      </c>
      <c r="L11" s="42">
        <v>6.4</v>
      </c>
      <c r="M11" s="49">
        <f t="shared" si="0"/>
        <v>6.444632493791751</v>
      </c>
      <c r="N11" s="49">
        <f t="shared" si="1"/>
        <v>0.10300000000000065</v>
      </c>
      <c r="O11" s="34">
        <v>6.1</v>
      </c>
      <c r="P11" s="23">
        <v>6.7</v>
      </c>
      <c r="Q11" s="54">
        <f t="shared" si="2"/>
        <v>100.34591333755496</v>
      </c>
    </row>
    <row r="12" spans="1:18" ht="15.9" customHeight="1" x14ac:dyDescent="0.3">
      <c r="A12" s="94">
        <v>5</v>
      </c>
      <c r="B12" s="48">
        <v>6.3947368421052673</v>
      </c>
      <c r="C12" s="48">
        <v>6.4296470588235302</v>
      </c>
      <c r="D12" s="92">
        <v>6.4266666666666676</v>
      </c>
      <c r="E12" s="49">
        <v>6.4879999999999995</v>
      </c>
      <c r="F12" s="48">
        <v>6.4263157894736871</v>
      </c>
      <c r="G12" s="48">
        <v>6.4461805555555571</v>
      </c>
      <c r="H12" s="48">
        <v>6.3879999999999999</v>
      </c>
      <c r="I12" s="48">
        <v>6.4</v>
      </c>
      <c r="J12" s="48">
        <v>6.46</v>
      </c>
      <c r="K12" s="48">
        <v>6.4866666666666664</v>
      </c>
      <c r="L12" s="42">
        <v>6.4</v>
      </c>
      <c r="M12" s="49">
        <f t="shared" si="0"/>
        <v>6.4346213579291369</v>
      </c>
      <c r="N12" s="49">
        <f t="shared" si="1"/>
        <v>9.9999999999999645E-2</v>
      </c>
      <c r="O12" s="34">
        <v>6.1</v>
      </c>
      <c r="P12" s="23">
        <v>6.7</v>
      </c>
      <c r="Q12" s="54">
        <f t="shared" si="2"/>
        <v>100.19003531461912</v>
      </c>
    </row>
    <row r="13" spans="1:18" ht="15.9" customHeight="1" x14ac:dyDescent="0.3">
      <c r="A13" s="94">
        <v>6</v>
      </c>
      <c r="B13" s="48">
        <v>6.4184210526315821</v>
      </c>
      <c r="C13" s="48">
        <v>6.4176249999999984</v>
      </c>
      <c r="D13" s="92">
        <v>6.4086956521739156</v>
      </c>
      <c r="E13" s="49">
        <v>6.4729999999999999</v>
      </c>
      <c r="F13" s="48">
        <v>6.4571428571428573</v>
      </c>
      <c r="G13" s="48">
        <v>6.4684782608695652</v>
      </c>
      <c r="H13" s="48">
        <v>6.3940000000000001</v>
      </c>
      <c r="I13" s="48">
        <v>6.37</v>
      </c>
      <c r="J13" s="48">
        <v>6.44</v>
      </c>
      <c r="K13" s="48">
        <v>6.4833333333333343</v>
      </c>
      <c r="L13" s="42">
        <v>6.4</v>
      </c>
      <c r="M13" s="49">
        <f t="shared" si="0"/>
        <v>6.4330696156151248</v>
      </c>
      <c r="N13" s="49">
        <f t="shared" si="1"/>
        <v>0.11333333333333417</v>
      </c>
      <c r="O13" s="34">
        <v>6.1</v>
      </c>
      <c r="P13" s="23">
        <v>6.7</v>
      </c>
      <c r="Q13" s="54">
        <f t="shared" si="2"/>
        <v>100.16587396796139</v>
      </c>
    </row>
    <row r="14" spans="1:18" ht="15.9" customHeight="1" x14ac:dyDescent="0.3">
      <c r="A14" s="94">
        <v>7</v>
      </c>
      <c r="B14" s="48">
        <v>6.4210526315789496</v>
      </c>
      <c r="C14" s="48">
        <v>6.44166666666667</v>
      </c>
      <c r="D14" s="92">
        <v>6.4090909090909118</v>
      </c>
      <c r="E14" s="49">
        <v>6.4349999999999996</v>
      </c>
      <c r="F14" s="48">
        <v>6.5449999999999973</v>
      </c>
      <c r="G14" s="48">
        <v>6.469298245614036</v>
      </c>
      <c r="H14" s="48">
        <v>6.3819999999999997</v>
      </c>
      <c r="I14" s="48">
        <v>6.37</v>
      </c>
      <c r="J14" s="48">
        <v>6.43</v>
      </c>
      <c r="K14" s="48">
        <v>6.492857142857142</v>
      </c>
      <c r="L14" s="42">
        <v>6.4</v>
      </c>
      <c r="M14" s="49">
        <f t="shared" si="0"/>
        <v>6.4395965595807692</v>
      </c>
      <c r="N14" s="49">
        <f t="shared" si="1"/>
        <v>0.17499999999999716</v>
      </c>
      <c r="O14" s="34">
        <v>6.1</v>
      </c>
      <c r="P14" s="23">
        <v>6.7</v>
      </c>
      <c r="Q14" s="54">
        <f t="shared" si="2"/>
        <v>100.26750150904562</v>
      </c>
    </row>
    <row r="15" spans="1:18" ht="15.9" customHeight="1" x14ac:dyDescent="0.3">
      <c r="A15" s="94">
        <v>8</v>
      </c>
      <c r="B15" s="48">
        <v>6.4105263157894772</v>
      </c>
      <c r="C15" s="48">
        <v>6.4460227272727302</v>
      </c>
      <c r="D15" s="92">
        <v>6.4086956521739156</v>
      </c>
      <c r="E15" s="49">
        <v>6.492</v>
      </c>
      <c r="F15" s="48">
        <v>6.5318181818181804</v>
      </c>
      <c r="G15" s="48">
        <v>6.4471428571428593</v>
      </c>
      <c r="H15" s="48">
        <v>6.37</v>
      </c>
      <c r="I15" s="48">
        <v>6.4</v>
      </c>
      <c r="J15" s="48">
        <v>6.57</v>
      </c>
      <c r="K15" s="48">
        <v>6.5133333333333328</v>
      </c>
      <c r="L15" s="42">
        <v>6.4</v>
      </c>
      <c r="M15" s="49">
        <f t="shared" si="0"/>
        <v>6.4589539067530497</v>
      </c>
      <c r="N15" s="49">
        <f t="shared" si="1"/>
        <v>0.20000000000000018</v>
      </c>
      <c r="O15" s="34">
        <v>6.1</v>
      </c>
      <c r="P15" s="23">
        <v>6.7</v>
      </c>
      <c r="Q15" s="54">
        <f t="shared" si="2"/>
        <v>100.56890437160853</v>
      </c>
      <c r="R15" s="7"/>
    </row>
    <row r="16" spans="1:18" ht="15.9" customHeight="1" x14ac:dyDescent="0.3">
      <c r="A16" s="94">
        <v>9</v>
      </c>
      <c r="B16" s="48">
        <v>6.4210526315789505</v>
      </c>
      <c r="C16" s="48">
        <v>6.4236000000000013</v>
      </c>
      <c r="D16" s="92">
        <v>6.4090909090909118</v>
      </c>
      <c r="E16" s="49">
        <v>6.4870000000000001</v>
      </c>
      <c r="F16" s="48">
        <v>6.544999999999999</v>
      </c>
      <c r="G16" s="48">
        <v>6.4565476190476199</v>
      </c>
      <c r="H16" s="48">
        <v>6.3520000000000003</v>
      </c>
      <c r="I16" s="48">
        <v>6.38</v>
      </c>
      <c r="J16" s="48">
        <v>6.58</v>
      </c>
      <c r="K16" s="48">
        <v>6.5</v>
      </c>
      <c r="L16" s="42">
        <v>6.4</v>
      </c>
      <c r="M16" s="49">
        <f t="shared" si="0"/>
        <v>6.4554291159717483</v>
      </c>
      <c r="N16" s="49">
        <f t="shared" si="1"/>
        <v>0.22799999999999976</v>
      </c>
      <c r="O16" s="34">
        <v>6.1</v>
      </c>
      <c r="P16" s="23">
        <v>6.7</v>
      </c>
      <c r="Q16" s="54">
        <f t="shared" si="2"/>
        <v>100.51402174632085</v>
      </c>
      <c r="R16" s="7"/>
    </row>
    <row r="17" spans="1:18" ht="15.9" customHeight="1" x14ac:dyDescent="0.3">
      <c r="A17" s="94">
        <v>10</v>
      </c>
      <c r="B17" s="48">
        <v>6.421861471861475</v>
      </c>
      <c r="C17" s="48">
        <v>6.4170731707317081</v>
      </c>
      <c r="D17" s="92">
        <v>6.3857142857142879</v>
      </c>
      <c r="E17" s="49">
        <v>6.4850000000000003</v>
      </c>
      <c r="F17" s="48">
        <v>6.5</v>
      </c>
      <c r="G17" s="48">
        <v>6.3390804597701162</v>
      </c>
      <c r="H17" s="48">
        <v>6.35</v>
      </c>
      <c r="I17" s="48">
        <v>6.37</v>
      </c>
      <c r="J17" s="48">
        <v>6.55</v>
      </c>
      <c r="K17" s="48">
        <v>6.5066666666666659</v>
      </c>
      <c r="L17" s="42">
        <v>6.4</v>
      </c>
      <c r="M17" s="49">
        <f t="shared" si="0"/>
        <v>6.4325396054744246</v>
      </c>
      <c r="N17" s="49">
        <f t="shared" si="1"/>
        <v>0.21091954022988357</v>
      </c>
      <c r="O17" s="34">
        <v>6.1</v>
      </c>
      <c r="P17" s="23">
        <v>6.7</v>
      </c>
      <c r="Q17" s="54">
        <f t="shared" si="2"/>
        <v>100.15762146454898</v>
      </c>
      <c r="R17" s="7"/>
    </row>
    <row r="18" spans="1:18" ht="15.9" customHeight="1" x14ac:dyDescent="0.3">
      <c r="A18" s="94">
        <v>11</v>
      </c>
      <c r="B18" s="48">
        <v>6.4083011583011613</v>
      </c>
      <c r="C18" s="48">
        <v>6.4318181818181817</v>
      </c>
      <c r="D18" s="92">
        <v>6.44</v>
      </c>
      <c r="E18" s="49">
        <v>6.4980000000000002</v>
      </c>
      <c r="F18" s="48">
        <v>6.4300000000000015</v>
      </c>
      <c r="G18" s="48">
        <v>6.3151785714285724</v>
      </c>
      <c r="H18" s="48">
        <v>6.3490000000000002</v>
      </c>
      <c r="I18" s="48">
        <v>6.4</v>
      </c>
      <c r="J18" s="48">
        <v>6.5</v>
      </c>
      <c r="K18" s="48">
        <v>6.4933333333333341</v>
      </c>
      <c r="L18" s="42">
        <v>6.4</v>
      </c>
      <c r="M18" s="49">
        <f t="shared" si="0"/>
        <v>6.4265631244881245</v>
      </c>
      <c r="N18" s="49">
        <f>MAX(B18:K18)-MIN(B18:K18)</f>
        <v>0.18482142857142758</v>
      </c>
      <c r="O18" s="34">
        <v>6.1</v>
      </c>
      <c r="P18" s="23">
        <v>6.7</v>
      </c>
      <c r="Q18" s="54">
        <f>M18/M$3*100</f>
        <v>100.0645648870494</v>
      </c>
      <c r="R18" s="7"/>
    </row>
    <row r="19" spans="1:18" ht="15.9" customHeight="1" x14ac:dyDescent="0.3">
      <c r="A19" s="94">
        <v>12</v>
      </c>
      <c r="B19" s="48">
        <v>6.4222007722007755</v>
      </c>
      <c r="C19" s="48">
        <v>6.4531645569620251</v>
      </c>
      <c r="D19" s="92">
        <v>6.5149999999999988</v>
      </c>
      <c r="E19" s="49">
        <v>6.49</v>
      </c>
      <c r="F19" s="48">
        <v>6.4100000000000019</v>
      </c>
      <c r="G19" s="48">
        <v>6.4111111111111132</v>
      </c>
      <c r="H19" s="48">
        <v>6.367</v>
      </c>
      <c r="I19" s="48">
        <v>6.33</v>
      </c>
      <c r="J19" s="48">
        <v>6.5</v>
      </c>
      <c r="K19" s="48">
        <v>6.5133333333333328</v>
      </c>
      <c r="L19" s="42">
        <v>6.4</v>
      </c>
      <c r="M19" s="49">
        <f t="shared" si="0"/>
        <v>6.4411809773607249</v>
      </c>
      <c r="N19" s="49">
        <f>MAX(B19:K19)-MIN(B19:K19)</f>
        <v>0.18499999999999872</v>
      </c>
      <c r="O19" s="34">
        <v>6.1</v>
      </c>
      <c r="P19" s="23">
        <v>6.7</v>
      </c>
      <c r="Q19" s="54">
        <f>M19/M$3*100</f>
        <v>100.29217162784465</v>
      </c>
      <c r="R19" s="7"/>
    </row>
    <row r="20" spans="1:18" ht="15.9" customHeight="1" x14ac:dyDescent="0.3">
      <c r="A20" s="94">
        <v>1</v>
      </c>
      <c r="B20" s="46"/>
      <c r="C20" s="67"/>
      <c r="D20" s="67"/>
      <c r="E20" s="67"/>
      <c r="F20" s="67"/>
      <c r="G20" s="67"/>
      <c r="H20" s="67"/>
      <c r="I20" s="67"/>
      <c r="J20" s="67"/>
      <c r="K20" s="67"/>
      <c r="L20" s="42">
        <v>6.4</v>
      </c>
      <c r="M20" s="49"/>
      <c r="N20" s="49">
        <f>MAX(B20:K20)-MIN(B20:K20)</f>
        <v>0</v>
      </c>
      <c r="O20" s="34">
        <v>6.1</v>
      </c>
      <c r="P20" s="23">
        <v>6.7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0"/>
  <sheetViews>
    <sheetView zoomScale="73" zoomScaleNormal="73" workbookViewId="0">
      <selection activeCell="T25" sqref="T25"/>
    </sheetView>
  </sheetViews>
  <sheetFormatPr defaultRowHeight="13.2" x14ac:dyDescent="0.2"/>
  <cols>
    <col min="1" max="1" width="3.77734375" customWidth="1"/>
    <col min="2" max="2" width="7.77734375" customWidth="1"/>
    <col min="3" max="3" width="9.21875" customWidth="1"/>
    <col min="4" max="4" width="8.77734375" customWidth="1"/>
    <col min="5" max="5" width="9.2187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33203125" customWidth="1"/>
    <col min="15" max="16" width="2.6640625" customWidth="1"/>
  </cols>
  <sheetData>
    <row r="1" spans="1:18" ht="20.100000000000001" customHeight="1" x14ac:dyDescent="0.45">
      <c r="F1" s="15" t="s">
        <v>10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33.489473684210523</v>
      </c>
      <c r="C3" s="47">
        <v>33.511445783132515</v>
      </c>
      <c r="D3" s="42">
        <v>32.773684210526319</v>
      </c>
      <c r="E3" s="42">
        <v>33.137999999999998</v>
      </c>
      <c r="F3" s="47">
        <v>33.950000000000003</v>
      </c>
      <c r="G3" s="47">
        <v>33.166666666666664</v>
      </c>
      <c r="H3" s="47">
        <v>33.533000000000001</v>
      </c>
      <c r="I3" s="47">
        <v>33.5</v>
      </c>
      <c r="J3" s="47">
        <v>33.67</v>
      </c>
      <c r="K3" s="85"/>
      <c r="L3" s="43">
        <v>34</v>
      </c>
      <c r="M3" s="42">
        <f t="shared" ref="M3:M19" si="0">AVERAGE(B3:K3)</f>
        <v>33.414696704948447</v>
      </c>
      <c r="N3" s="42">
        <f t="shared" ref="N3:N17" si="1">MAX(B3:K3)-MIN(B3:K3)</f>
        <v>1.1763157894736835</v>
      </c>
      <c r="O3" s="22">
        <v>32</v>
      </c>
      <c r="P3" s="23">
        <v>36</v>
      </c>
      <c r="Q3" s="54">
        <f>M3/M3*100</f>
        <v>100</v>
      </c>
    </row>
    <row r="4" spans="1:18" ht="15.9" customHeight="1" x14ac:dyDescent="0.3">
      <c r="A4" s="94">
        <v>9</v>
      </c>
      <c r="B4" s="47">
        <v>33.550000000000004</v>
      </c>
      <c r="C4" s="47">
        <v>33.82173333333332</v>
      </c>
      <c r="D4" s="42">
        <v>32.557894736842101</v>
      </c>
      <c r="E4" s="47">
        <v>33.098999999999997</v>
      </c>
      <c r="F4" s="47">
        <v>33.9</v>
      </c>
      <c r="G4" s="47">
        <v>33.179629629629623</v>
      </c>
      <c r="H4" s="47">
        <v>33.561</v>
      </c>
      <c r="I4" s="47">
        <v>33.6</v>
      </c>
      <c r="J4" s="47">
        <v>33.979999999999997</v>
      </c>
      <c r="K4" s="47">
        <v>32.96</v>
      </c>
      <c r="L4" s="43">
        <v>34</v>
      </c>
      <c r="M4" s="42">
        <f t="shared" si="0"/>
        <v>33.420925769980506</v>
      </c>
      <c r="N4" s="42">
        <f t="shared" si="1"/>
        <v>1.4221052631578956</v>
      </c>
      <c r="O4" s="22">
        <v>32</v>
      </c>
      <c r="P4" s="23">
        <v>36</v>
      </c>
      <c r="Q4" s="54">
        <f>M4/M$3*100</f>
        <v>100.01864169256737</v>
      </c>
    </row>
    <row r="5" spans="1:18" ht="15.9" customHeight="1" x14ac:dyDescent="0.3">
      <c r="A5" s="94">
        <v>10</v>
      </c>
      <c r="B5" s="47">
        <v>33.490476190476187</v>
      </c>
      <c r="C5" s="47">
        <v>33.518148148148143</v>
      </c>
      <c r="D5" s="42">
        <v>32.89473684210526</v>
      </c>
      <c r="E5" s="42">
        <v>33.283999999999999</v>
      </c>
      <c r="F5" s="47">
        <v>34</v>
      </c>
      <c r="G5" s="47">
        <v>33.238095238095234</v>
      </c>
      <c r="H5" s="47">
        <v>33.479999999999997</v>
      </c>
      <c r="I5" s="47">
        <v>33.5</v>
      </c>
      <c r="J5" s="47">
        <v>33.6</v>
      </c>
      <c r="K5" s="47">
        <v>33.193333333333342</v>
      </c>
      <c r="L5" s="43">
        <v>34</v>
      </c>
      <c r="M5" s="42">
        <f t="shared" si="0"/>
        <v>33.419878975215816</v>
      </c>
      <c r="N5" s="42">
        <f t="shared" si="1"/>
        <v>1.1052631578947398</v>
      </c>
      <c r="O5" s="22">
        <v>32</v>
      </c>
      <c r="P5" s="23">
        <v>36</v>
      </c>
      <c r="Q5" s="54">
        <f t="shared" ref="Q5:Q17" si="2">M5/M$3*100</f>
        <v>100.01550895497608</v>
      </c>
    </row>
    <row r="6" spans="1:18" ht="15.9" customHeight="1" x14ac:dyDescent="0.3">
      <c r="A6" s="94">
        <v>11</v>
      </c>
      <c r="B6" s="47">
        <v>33.497368421052634</v>
      </c>
      <c r="C6" s="47">
        <v>33.419750000000008</v>
      </c>
      <c r="D6" s="42">
        <v>32.75</v>
      </c>
      <c r="E6" s="42">
        <v>33.347999999999999</v>
      </c>
      <c r="F6" s="47">
        <v>34</v>
      </c>
      <c r="G6" s="47">
        <v>33.100000000000009</v>
      </c>
      <c r="H6" s="47">
        <v>33.360999999999997</v>
      </c>
      <c r="I6" s="47">
        <v>33.4</v>
      </c>
      <c r="J6" s="47">
        <v>33.14</v>
      </c>
      <c r="K6" s="47">
        <v>34.193333333333335</v>
      </c>
      <c r="L6" s="43">
        <v>34</v>
      </c>
      <c r="M6" s="42">
        <f t="shared" si="0"/>
        <v>33.420945175438597</v>
      </c>
      <c r="N6" s="42">
        <f t="shared" si="1"/>
        <v>1.4433333333333351</v>
      </c>
      <c r="O6" s="22">
        <v>32</v>
      </c>
      <c r="P6" s="23">
        <v>36</v>
      </c>
      <c r="Q6" s="54">
        <f t="shared" si="2"/>
        <v>100.01869976718724</v>
      </c>
    </row>
    <row r="7" spans="1:18" ht="15.9" customHeight="1" x14ac:dyDescent="0.3">
      <c r="A7" s="94">
        <v>12</v>
      </c>
      <c r="B7" s="47">
        <v>33.663157894736834</v>
      </c>
      <c r="C7" s="47">
        <v>33.532941176470594</v>
      </c>
      <c r="D7" s="42">
        <v>33.523809523809518</v>
      </c>
      <c r="E7" s="42">
        <v>33.685000000000002</v>
      </c>
      <c r="F7" s="47">
        <v>34</v>
      </c>
      <c r="G7" s="47">
        <v>33.077976190476193</v>
      </c>
      <c r="H7" s="47">
        <v>33.555</v>
      </c>
      <c r="I7" s="47">
        <v>33.5</v>
      </c>
      <c r="J7" s="47">
        <v>33.61</v>
      </c>
      <c r="K7" s="47">
        <v>34.973333333333329</v>
      </c>
      <c r="L7" s="43">
        <v>34</v>
      </c>
      <c r="M7" s="42">
        <f t="shared" si="0"/>
        <v>33.712121811882653</v>
      </c>
      <c r="N7" s="42">
        <f t="shared" si="1"/>
        <v>1.8953571428571365</v>
      </c>
      <c r="O7" s="22">
        <v>32</v>
      </c>
      <c r="P7" s="23">
        <v>36</v>
      </c>
      <c r="Q7" s="54">
        <f t="shared" si="2"/>
        <v>100.89010266817762</v>
      </c>
    </row>
    <row r="8" spans="1:18" ht="15.9" customHeight="1" x14ac:dyDescent="0.3">
      <c r="A8" s="94">
        <v>1</v>
      </c>
      <c r="B8" s="47">
        <v>33.713157894736845</v>
      </c>
      <c r="C8" s="47">
        <v>33.393617021276604</v>
      </c>
      <c r="D8" s="42">
        <v>33.275000000000006</v>
      </c>
      <c r="E8" s="42">
        <v>33.808999999999997</v>
      </c>
      <c r="F8" s="47">
        <v>33.736842105263158</v>
      </c>
      <c r="G8" s="47">
        <v>33.205128205128204</v>
      </c>
      <c r="H8" s="47">
        <v>33.466000000000001</v>
      </c>
      <c r="I8" s="47">
        <v>34.1</v>
      </c>
      <c r="J8" s="47">
        <v>32.979999999999997</v>
      </c>
      <c r="K8" s="47">
        <v>33.81428571428571</v>
      </c>
      <c r="L8" s="43">
        <v>34</v>
      </c>
      <c r="M8" s="42">
        <f t="shared" si="0"/>
        <v>33.549303094069053</v>
      </c>
      <c r="N8" s="42">
        <f t="shared" si="1"/>
        <v>1.1200000000000045</v>
      </c>
      <c r="O8" s="22">
        <v>32</v>
      </c>
      <c r="P8" s="23">
        <v>36</v>
      </c>
      <c r="Q8" s="54">
        <f t="shared" si="2"/>
        <v>100.402835884788</v>
      </c>
    </row>
    <row r="9" spans="1:18" ht="15.9" customHeight="1" x14ac:dyDescent="0.3">
      <c r="A9" s="94">
        <v>2</v>
      </c>
      <c r="B9" s="47">
        <v>33.696525096525107</v>
      </c>
      <c r="C9" s="47">
        <v>33.147916666666681</v>
      </c>
      <c r="D9" s="42">
        <v>33.578571428571429</v>
      </c>
      <c r="E9" s="42">
        <v>33.749000000000002</v>
      </c>
      <c r="F9" s="47">
        <v>34</v>
      </c>
      <c r="G9" s="47">
        <v>32.819444444444443</v>
      </c>
      <c r="H9" s="47">
        <v>33.283000000000001</v>
      </c>
      <c r="I9" s="47">
        <v>34</v>
      </c>
      <c r="J9" s="47">
        <v>33</v>
      </c>
      <c r="K9" s="47">
        <v>33.876923076923077</v>
      </c>
      <c r="L9" s="43">
        <v>34</v>
      </c>
      <c r="M9" s="42">
        <f t="shared" si="0"/>
        <v>33.515138071313075</v>
      </c>
      <c r="N9" s="42">
        <f t="shared" si="1"/>
        <v>1.1805555555555571</v>
      </c>
      <c r="O9" s="22">
        <v>32</v>
      </c>
      <c r="P9" s="23">
        <v>36</v>
      </c>
      <c r="Q9" s="54">
        <f t="shared" si="2"/>
        <v>100.30059038767141</v>
      </c>
    </row>
    <row r="10" spans="1:18" ht="15.9" customHeight="1" x14ac:dyDescent="0.3">
      <c r="A10" s="94">
        <v>3</v>
      </c>
      <c r="B10" s="47">
        <v>33.68684210526316</v>
      </c>
      <c r="C10" s="47">
        <v>33.550121951219509</v>
      </c>
      <c r="D10" s="42">
        <v>33.700000000000003</v>
      </c>
      <c r="E10" s="42">
        <v>33.597999999999999</v>
      </c>
      <c r="F10" s="47">
        <v>34</v>
      </c>
      <c r="G10" s="47">
        <v>32.811111111111103</v>
      </c>
      <c r="H10" s="47">
        <v>33.46</v>
      </c>
      <c r="I10" s="47">
        <v>34.1</v>
      </c>
      <c r="J10" s="47">
        <v>33.65</v>
      </c>
      <c r="K10" s="47">
        <v>33.292307692307688</v>
      </c>
      <c r="L10" s="43">
        <v>34</v>
      </c>
      <c r="M10" s="42">
        <f t="shared" si="0"/>
        <v>33.584838285990145</v>
      </c>
      <c r="N10" s="42">
        <f t="shared" si="1"/>
        <v>1.2888888888888985</v>
      </c>
      <c r="O10" s="22">
        <v>32</v>
      </c>
      <c r="P10" s="23">
        <v>36</v>
      </c>
      <c r="Q10" s="54">
        <f t="shared" si="2"/>
        <v>100.50918188048823</v>
      </c>
    </row>
    <row r="11" spans="1:18" ht="15.9" customHeight="1" x14ac:dyDescent="0.3">
      <c r="A11" s="94">
        <v>4</v>
      </c>
      <c r="B11" s="47">
        <v>33.647368421052626</v>
      </c>
      <c r="C11" s="47">
        <v>33.562988505747107</v>
      </c>
      <c r="D11" s="42">
        <v>33.221052631578942</v>
      </c>
      <c r="E11" s="42">
        <v>33.530999999999999</v>
      </c>
      <c r="F11" s="47">
        <v>33.6</v>
      </c>
      <c r="G11" s="47">
        <v>32.062878787878788</v>
      </c>
      <c r="H11" s="47">
        <v>33.454000000000001</v>
      </c>
      <c r="I11" s="47">
        <v>33.9</v>
      </c>
      <c r="J11" s="47">
        <v>34.049999999999997</v>
      </c>
      <c r="K11" s="47">
        <v>33.584615384615383</v>
      </c>
      <c r="L11" s="43">
        <v>34</v>
      </c>
      <c r="M11" s="42">
        <f t="shared" si="0"/>
        <v>33.461390373087291</v>
      </c>
      <c r="N11" s="42">
        <f t="shared" si="1"/>
        <v>1.9871212121212096</v>
      </c>
      <c r="O11" s="22">
        <v>32</v>
      </c>
      <c r="P11" s="23">
        <v>36</v>
      </c>
      <c r="Q11" s="54">
        <f t="shared" si="2"/>
        <v>100.13973991310215</v>
      </c>
    </row>
    <row r="12" spans="1:18" ht="15.9" customHeight="1" x14ac:dyDescent="0.3">
      <c r="A12" s="94">
        <v>5</v>
      </c>
      <c r="B12" s="47">
        <v>33.68421052631578</v>
      </c>
      <c r="C12" s="47">
        <v>33.532705882352936</v>
      </c>
      <c r="D12" s="42">
        <v>33.24444444444444</v>
      </c>
      <c r="E12" s="42">
        <v>33.529000000000003</v>
      </c>
      <c r="F12" s="47">
        <v>33.526315789473685</v>
      </c>
      <c r="G12" s="47">
        <v>31.924999999999997</v>
      </c>
      <c r="H12" s="47">
        <v>33.328000000000003</v>
      </c>
      <c r="I12" s="47">
        <v>33.9</v>
      </c>
      <c r="J12" s="47">
        <v>33.75</v>
      </c>
      <c r="K12" s="47">
        <v>33.853333333333332</v>
      </c>
      <c r="L12" s="43">
        <v>34</v>
      </c>
      <c r="M12" s="42">
        <f t="shared" si="0"/>
        <v>33.42730099759202</v>
      </c>
      <c r="N12" s="42">
        <f t="shared" si="1"/>
        <v>1.9750000000000014</v>
      </c>
      <c r="O12" s="22">
        <v>32</v>
      </c>
      <c r="P12" s="23">
        <v>36</v>
      </c>
      <c r="Q12" s="54">
        <f t="shared" si="2"/>
        <v>100.03772080517406</v>
      </c>
    </row>
    <row r="13" spans="1:18" ht="15.9" customHeight="1" x14ac:dyDescent="0.3">
      <c r="A13" s="94">
        <v>6</v>
      </c>
      <c r="B13" s="47">
        <v>33.755263157894731</v>
      </c>
      <c r="C13" s="47">
        <v>33.281481481481478</v>
      </c>
      <c r="D13" s="42">
        <v>33.666666666666664</v>
      </c>
      <c r="E13" s="42">
        <v>33.661000000000001</v>
      </c>
      <c r="F13" s="47">
        <v>33.80952380952381</v>
      </c>
      <c r="G13" s="47">
        <v>31.668650793650787</v>
      </c>
      <c r="H13" s="47">
        <v>33.798000000000002</v>
      </c>
      <c r="I13" s="47">
        <v>34</v>
      </c>
      <c r="J13" s="47">
        <v>33.43</v>
      </c>
      <c r="K13" s="47">
        <v>34.15</v>
      </c>
      <c r="L13" s="43">
        <v>34</v>
      </c>
      <c r="M13" s="42">
        <f t="shared" si="0"/>
        <v>33.522058590921745</v>
      </c>
      <c r="N13" s="42">
        <f t="shared" si="1"/>
        <v>2.4813492063492113</v>
      </c>
      <c r="O13" s="22">
        <v>32</v>
      </c>
      <c r="P13" s="23">
        <v>36</v>
      </c>
      <c r="Q13" s="54">
        <f t="shared" si="2"/>
        <v>100.32130139298077</v>
      </c>
    </row>
    <row r="14" spans="1:18" ht="15.9" customHeight="1" x14ac:dyDescent="0.3">
      <c r="A14" s="94">
        <v>7</v>
      </c>
      <c r="B14" s="47">
        <v>33.599999999999994</v>
      </c>
      <c r="C14" s="47">
        <v>32.959523809523816</v>
      </c>
      <c r="D14" s="42">
        <v>33.524999999999999</v>
      </c>
      <c r="E14" s="42">
        <v>33.424999999999997</v>
      </c>
      <c r="F14" s="47">
        <v>33.799999999999997</v>
      </c>
      <c r="G14" s="47">
        <v>31.911403508771933</v>
      </c>
      <c r="H14" s="47">
        <v>33.923999999999999</v>
      </c>
      <c r="I14" s="47">
        <v>33.799999999999997</v>
      </c>
      <c r="J14" s="47">
        <v>33.42</v>
      </c>
      <c r="K14" s="47">
        <v>33.472727272727269</v>
      </c>
      <c r="L14" s="43">
        <v>34</v>
      </c>
      <c r="M14" s="42">
        <f t="shared" si="0"/>
        <v>33.3837654591023</v>
      </c>
      <c r="N14" s="42">
        <f t="shared" si="1"/>
        <v>2.0125964912280665</v>
      </c>
      <c r="O14" s="22">
        <v>32</v>
      </c>
      <c r="P14" s="23">
        <v>36</v>
      </c>
      <c r="Q14" s="54">
        <f t="shared" si="2"/>
        <v>99.907432211283336</v>
      </c>
    </row>
    <row r="15" spans="1:18" ht="15.9" customHeight="1" x14ac:dyDescent="0.3">
      <c r="A15" s="94">
        <v>8</v>
      </c>
      <c r="B15" s="47">
        <v>33.376315789473672</v>
      </c>
      <c r="C15" s="47">
        <v>33.176206896551747</v>
      </c>
      <c r="D15" s="42">
        <v>33.504999999999988</v>
      </c>
      <c r="E15" s="42">
        <v>33.533999999999999</v>
      </c>
      <c r="F15" s="47">
        <v>33.590909090909093</v>
      </c>
      <c r="G15" s="47">
        <v>32.92885714285714</v>
      </c>
      <c r="H15" s="47">
        <v>33.454999999999998</v>
      </c>
      <c r="I15" s="47">
        <v>33.9</v>
      </c>
      <c r="J15" s="47">
        <v>33.729999999999997</v>
      </c>
      <c r="K15" s="47">
        <v>34.293333333333329</v>
      </c>
      <c r="L15" s="43">
        <v>34</v>
      </c>
      <c r="M15" s="42">
        <f t="shared" si="0"/>
        <v>33.548962225312501</v>
      </c>
      <c r="N15" s="42">
        <f t="shared" si="1"/>
        <v>1.3644761904761893</v>
      </c>
      <c r="O15" s="22">
        <v>32</v>
      </c>
      <c r="P15" s="23">
        <v>36</v>
      </c>
      <c r="Q15" s="54">
        <f t="shared" si="2"/>
        <v>100.40181576852132</v>
      </c>
      <c r="R15" s="7"/>
    </row>
    <row r="16" spans="1:18" ht="15.9" customHeight="1" x14ac:dyDescent="0.3">
      <c r="A16" s="94">
        <v>9</v>
      </c>
      <c r="B16" s="47">
        <v>33.760526315789477</v>
      </c>
      <c r="C16" s="47">
        <v>33.507600000000011</v>
      </c>
      <c r="D16" s="42">
        <v>33.520000000000003</v>
      </c>
      <c r="E16" s="42">
        <v>33.630000000000003</v>
      </c>
      <c r="F16" s="47">
        <v>33.549999999999997</v>
      </c>
      <c r="G16" s="47">
        <v>33.431666666666665</v>
      </c>
      <c r="H16" s="47">
        <v>33.113</v>
      </c>
      <c r="I16" s="47">
        <v>33.799999999999997</v>
      </c>
      <c r="J16" s="47">
        <v>33.82</v>
      </c>
      <c r="K16" s="47">
        <v>34.426666666666669</v>
      </c>
      <c r="L16" s="43">
        <v>34</v>
      </c>
      <c r="M16" s="42">
        <f t="shared" si="0"/>
        <v>33.655945964912284</v>
      </c>
      <c r="N16" s="42">
        <f t="shared" si="1"/>
        <v>1.3136666666666699</v>
      </c>
      <c r="O16" s="22">
        <v>32</v>
      </c>
      <c r="P16" s="23">
        <v>36</v>
      </c>
      <c r="Q16" s="54">
        <f t="shared" si="2"/>
        <v>100.72198548469275</v>
      </c>
      <c r="R16" s="7"/>
    </row>
    <row r="17" spans="1:18" ht="15.9" customHeight="1" x14ac:dyDescent="0.3">
      <c r="A17" s="94">
        <v>10</v>
      </c>
      <c r="B17" s="47">
        <v>33.73333333333332</v>
      </c>
      <c r="C17" s="47">
        <v>33.660121951219516</v>
      </c>
      <c r="D17" s="42">
        <v>33.225000000000001</v>
      </c>
      <c r="E17" s="42">
        <v>33.860999999999997</v>
      </c>
      <c r="F17" s="47">
        <v>33.700000000000003</v>
      </c>
      <c r="G17" s="47">
        <v>32.81580459770116</v>
      </c>
      <c r="H17" s="47">
        <v>33.258000000000003</v>
      </c>
      <c r="I17" s="47">
        <v>33.9</v>
      </c>
      <c r="J17" s="47">
        <v>34.130000000000003</v>
      </c>
      <c r="K17" s="47">
        <v>34.32</v>
      </c>
      <c r="L17" s="43">
        <v>34</v>
      </c>
      <c r="M17" s="42">
        <f t="shared" si="0"/>
        <v>33.660325988225402</v>
      </c>
      <c r="N17" s="42">
        <f t="shared" si="1"/>
        <v>1.5041954022988406</v>
      </c>
      <c r="O17" s="22">
        <v>32</v>
      </c>
      <c r="P17" s="23">
        <v>36</v>
      </c>
      <c r="Q17" s="54">
        <f t="shared" si="2"/>
        <v>100.73509355911818</v>
      </c>
      <c r="R17" s="7"/>
    </row>
    <row r="18" spans="1:18" ht="15.9" customHeight="1" x14ac:dyDescent="0.3">
      <c r="A18" s="94">
        <v>11</v>
      </c>
      <c r="B18" s="47">
        <v>33.584266409266419</v>
      </c>
      <c r="C18" s="47">
        <v>33.777386363636367</v>
      </c>
      <c r="D18" s="42">
        <v>33.066666666666663</v>
      </c>
      <c r="E18" s="42">
        <v>33.817</v>
      </c>
      <c r="F18" s="47">
        <v>33.950000000000003</v>
      </c>
      <c r="G18" s="47">
        <v>32.595061728395059</v>
      </c>
      <c r="H18" s="47">
        <v>33.353000000000002</v>
      </c>
      <c r="I18" s="47">
        <v>33.6</v>
      </c>
      <c r="J18" s="47">
        <v>34.590000000000003</v>
      </c>
      <c r="K18" s="47">
        <v>33.713333333333338</v>
      </c>
      <c r="L18" s="43">
        <v>34</v>
      </c>
      <c r="M18" s="42">
        <f t="shared" si="0"/>
        <v>33.604671450129786</v>
      </c>
      <c r="N18" s="42">
        <f>MAX(B18:K18)-MIN(B18:K18)</f>
        <v>1.9949382716049442</v>
      </c>
      <c r="O18" s="22">
        <v>32</v>
      </c>
      <c r="P18" s="23">
        <v>36</v>
      </c>
      <c r="Q18" s="54">
        <f>M18/M$3*100</f>
        <v>100.56853649416249</v>
      </c>
      <c r="R18" s="7"/>
    </row>
    <row r="19" spans="1:18" ht="15.9" customHeight="1" x14ac:dyDescent="0.3">
      <c r="A19" s="94">
        <v>12</v>
      </c>
      <c r="B19" s="47">
        <v>33.676640926640928</v>
      </c>
      <c r="C19" s="47">
        <v>33.75474358974359</v>
      </c>
      <c r="D19" s="42">
        <v>32.590909090909093</v>
      </c>
      <c r="E19" s="42">
        <v>33.777000000000001</v>
      </c>
      <c r="F19" s="47">
        <v>34</v>
      </c>
      <c r="G19" s="47">
        <v>32.275252525252526</v>
      </c>
      <c r="H19" s="47">
        <v>33.344000000000001</v>
      </c>
      <c r="I19" s="47">
        <v>33.700000000000003</v>
      </c>
      <c r="J19" s="47">
        <v>34.4</v>
      </c>
      <c r="K19" s="47">
        <v>33.966666666666661</v>
      </c>
      <c r="L19" s="43">
        <v>34</v>
      </c>
      <c r="M19" s="42">
        <f t="shared" si="0"/>
        <v>33.548521279921275</v>
      </c>
      <c r="N19" s="42">
        <f>MAX(B19:K19)-MIN(B19:K19)</f>
        <v>2.1247474747474726</v>
      </c>
      <c r="O19" s="22">
        <v>32</v>
      </c>
      <c r="P19" s="23">
        <v>36</v>
      </c>
      <c r="Q19" s="54">
        <f>M19/M$3*100</f>
        <v>100.4004961533977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34</v>
      </c>
      <c r="M20" s="42"/>
      <c r="N20" s="42">
        <f>MAX(B20:K20)-MIN(B20:K20)</f>
        <v>0</v>
      </c>
      <c r="O20" s="22">
        <v>32</v>
      </c>
      <c r="P20" s="23">
        <v>36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1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6640625" customWidth="1"/>
    <col min="3" max="3" width="10.44140625" bestFit="1" customWidth="1"/>
    <col min="4" max="4" width="10.88671875" customWidth="1"/>
    <col min="5" max="5" width="10" customWidth="1"/>
    <col min="6" max="6" width="9.44140625" customWidth="1"/>
    <col min="7" max="7" width="10.33203125" customWidth="1"/>
    <col min="8" max="8" width="9.77734375" customWidth="1"/>
    <col min="9" max="9" width="10.6640625" customWidth="1"/>
    <col min="10" max="10" width="9.6640625" customWidth="1"/>
    <col min="11" max="11" width="10.44140625" style="2" customWidth="1"/>
    <col min="12" max="12" width="8.6640625" customWidth="1"/>
    <col min="13" max="13" width="9.77734375" customWidth="1"/>
    <col min="14" max="14" width="9.4414062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5" t="s">
        <v>11</v>
      </c>
    </row>
    <row r="2" spans="1:19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9" ht="15.9" customHeight="1" x14ac:dyDescent="0.3">
      <c r="A3" s="94">
        <v>8</v>
      </c>
      <c r="B3" s="50">
        <v>2.9884210526315784</v>
      </c>
      <c r="C3" s="50">
        <v>3.0067058823529429</v>
      </c>
      <c r="D3" s="51">
        <v>3.0476470588235287</v>
      </c>
      <c r="E3" s="51">
        <v>2.9929999999999999</v>
      </c>
      <c r="F3" s="50">
        <v>2.9990000000000001</v>
      </c>
      <c r="G3" s="50">
        <v>2.9358333333333331</v>
      </c>
      <c r="H3" s="50">
        <v>2.9729999999999999</v>
      </c>
      <c r="I3" s="50">
        <v>2.9710000000000001</v>
      </c>
      <c r="J3" s="50">
        <v>3</v>
      </c>
      <c r="K3" s="50"/>
      <c r="L3" s="48">
        <v>2.99</v>
      </c>
      <c r="M3" s="51">
        <f t="shared" ref="M3:M19" si="0">AVERAGE(B3:K3)</f>
        <v>2.9905119252379313</v>
      </c>
      <c r="N3" s="51">
        <f t="shared" ref="N3:N17" si="1">MAX(B3:K3)-MIN(B3:K3)</f>
        <v>0.11181372549019564</v>
      </c>
      <c r="O3" s="22">
        <v>2.79</v>
      </c>
      <c r="P3" s="23">
        <v>3.19</v>
      </c>
      <c r="Q3" s="54">
        <f>M3/M3*100</f>
        <v>100</v>
      </c>
      <c r="R3" s="24"/>
      <c r="S3" s="24"/>
    </row>
    <row r="4" spans="1:19" ht="15.9" customHeight="1" x14ac:dyDescent="0.3">
      <c r="A4" s="94">
        <v>9</v>
      </c>
      <c r="B4" s="50">
        <v>2.9887500000000005</v>
      </c>
      <c r="C4" s="50">
        <v>3.0124000000000004</v>
      </c>
      <c r="D4" s="51">
        <v>3.0442105263157893</v>
      </c>
      <c r="E4" s="50">
        <v>2.98</v>
      </c>
      <c r="F4" s="50">
        <v>2.9890000000000008</v>
      </c>
      <c r="G4" s="50">
        <v>2.9224603174603172</v>
      </c>
      <c r="H4" s="50">
        <v>2.976</v>
      </c>
      <c r="I4" s="50">
        <v>2.9710000000000001</v>
      </c>
      <c r="J4" s="50">
        <v>3</v>
      </c>
      <c r="K4" s="50">
        <v>3.0191666666666666</v>
      </c>
      <c r="L4" s="48">
        <v>2.99</v>
      </c>
      <c r="M4" s="51">
        <f t="shared" si="0"/>
        <v>2.9902987510442776</v>
      </c>
      <c r="N4" s="51">
        <f t="shared" si="1"/>
        <v>0.12175020885547205</v>
      </c>
      <c r="O4" s="22">
        <v>2.79</v>
      </c>
      <c r="P4" s="23">
        <v>3.19</v>
      </c>
      <c r="Q4" s="54">
        <f>M4/M$3*100</f>
        <v>99.9928716487684</v>
      </c>
      <c r="R4" s="24"/>
      <c r="S4" s="24"/>
    </row>
    <row r="5" spans="1:19" ht="15.9" customHeight="1" x14ac:dyDescent="0.3">
      <c r="A5" s="94">
        <v>10</v>
      </c>
      <c r="B5" s="50">
        <v>2.9978571428571432</v>
      </c>
      <c r="C5" s="50">
        <v>2.9993902439024391</v>
      </c>
      <c r="D5" s="51">
        <v>3.0516666666666663</v>
      </c>
      <c r="E5" s="51">
        <v>2.9769999999999999</v>
      </c>
      <c r="F5" s="50">
        <v>2.9790476190476185</v>
      </c>
      <c r="G5" s="50">
        <v>2.9529824561403508</v>
      </c>
      <c r="H5" s="50">
        <v>2.9660000000000002</v>
      </c>
      <c r="I5" s="50">
        <v>2.9660000000000002</v>
      </c>
      <c r="J5" s="50">
        <v>3</v>
      </c>
      <c r="K5" s="50">
        <v>3.0526666666666666</v>
      </c>
      <c r="L5" s="48">
        <v>2.99</v>
      </c>
      <c r="M5" s="51">
        <f t="shared" si="0"/>
        <v>2.9942610795280884</v>
      </c>
      <c r="N5" s="51">
        <f t="shared" si="1"/>
        <v>9.968421052631582E-2</v>
      </c>
      <c r="O5" s="22">
        <v>2.79</v>
      </c>
      <c r="P5" s="23">
        <v>3.19</v>
      </c>
      <c r="Q5" s="54">
        <f t="shared" ref="Q5:Q17" si="2">M5/M$3*100</f>
        <v>100.12536831097434</v>
      </c>
      <c r="R5" s="24"/>
      <c r="S5" s="24"/>
    </row>
    <row r="6" spans="1:19" ht="15.9" customHeight="1" x14ac:dyDescent="0.3">
      <c r="A6" s="94">
        <v>11</v>
      </c>
      <c r="B6" s="50">
        <v>2.9942105263157885</v>
      </c>
      <c r="C6" s="50">
        <v>2.9960759493670883</v>
      </c>
      <c r="D6" s="51">
        <v>3.0427777777777774</v>
      </c>
      <c r="E6" s="51">
        <v>2.9849999999999999</v>
      </c>
      <c r="F6" s="50">
        <v>2.9816666666666669</v>
      </c>
      <c r="G6" s="50">
        <v>2.9479464285714285</v>
      </c>
      <c r="H6" s="50">
        <v>2.972</v>
      </c>
      <c r="I6" s="50">
        <v>2.9580000000000002</v>
      </c>
      <c r="J6" s="50">
        <v>3.01</v>
      </c>
      <c r="K6" s="50">
        <v>3.0259999999999994</v>
      </c>
      <c r="L6" s="48">
        <v>2.99</v>
      </c>
      <c r="M6" s="51">
        <f t="shared" si="0"/>
        <v>2.9913677348698751</v>
      </c>
      <c r="N6" s="51">
        <f t="shared" si="1"/>
        <v>9.4831349206348836E-2</v>
      </c>
      <c r="O6" s="22">
        <v>2.79</v>
      </c>
      <c r="P6" s="23">
        <v>3.19</v>
      </c>
      <c r="Q6" s="54">
        <f t="shared" si="2"/>
        <v>100.02861749604546</v>
      </c>
      <c r="R6" s="24"/>
      <c r="S6" s="24"/>
    </row>
    <row r="7" spans="1:19" ht="15.9" customHeight="1" x14ac:dyDescent="0.3">
      <c r="A7" s="94">
        <v>12</v>
      </c>
      <c r="B7" s="50">
        <v>3.0026315789473692</v>
      </c>
      <c r="C7" s="50">
        <v>2.9890588235294122</v>
      </c>
      <c r="D7" s="51">
        <v>3.0350000000000006</v>
      </c>
      <c r="E7" s="51">
        <v>3.024</v>
      </c>
      <c r="F7" s="50">
        <v>2.9859999999999998</v>
      </c>
      <c r="G7" s="50">
        <v>2.9473456790123462</v>
      </c>
      <c r="H7" s="50">
        <v>2.9710000000000001</v>
      </c>
      <c r="I7" s="50">
        <v>2.964</v>
      </c>
      <c r="J7" s="50">
        <v>3</v>
      </c>
      <c r="K7" s="50">
        <v>3.0246666666666666</v>
      </c>
      <c r="L7" s="48">
        <v>2.99</v>
      </c>
      <c r="M7" s="51">
        <f t="shared" si="0"/>
        <v>2.9943702748155792</v>
      </c>
      <c r="N7" s="51">
        <f t="shared" si="1"/>
        <v>8.7654320987654355E-2</v>
      </c>
      <c r="O7" s="22">
        <v>2.79</v>
      </c>
      <c r="P7" s="23">
        <v>3.19</v>
      </c>
      <c r="Q7" s="54">
        <f t="shared" si="2"/>
        <v>100.12901970211475</v>
      </c>
      <c r="R7" s="24"/>
      <c r="S7" s="24"/>
    </row>
    <row r="8" spans="1:19" ht="15.9" customHeight="1" x14ac:dyDescent="0.3">
      <c r="A8" s="94">
        <v>1</v>
      </c>
      <c r="B8" s="50">
        <v>2.9947368421052629</v>
      </c>
      <c r="C8" s="50">
        <v>3.0059139784946236</v>
      </c>
      <c r="D8" s="51">
        <v>3.0193750000000001</v>
      </c>
      <c r="E8" s="51">
        <v>3.0339999999999998</v>
      </c>
      <c r="F8" s="50">
        <v>2.9884210526315784</v>
      </c>
      <c r="G8" s="50">
        <v>2.9472000000000005</v>
      </c>
      <c r="H8" s="50">
        <v>2.9790000000000001</v>
      </c>
      <c r="I8" s="50">
        <v>2.9990000000000001</v>
      </c>
      <c r="J8" s="50">
        <v>3.03</v>
      </c>
      <c r="K8" s="50">
        <v>3.0557142857142865</v>
      </c>
      <c r="L8" s="48">
        <v>2.99</v>
      </c>
      <c r="M8" s="51">
        <f t="shared" si="0"/>
        <v>3.0053361158945751</v>
      </c>
      <c r="N8" s="51">
        <f t="shared" si="1"/>
        <v>0.10851428571428601</v>
      </c>
      <c r="O8" s="22">
        <v>2.79</v>
      </c>
      <c r="P8" s="23">
        <v>3.19</v>
      </c>
      <c r="Q8" s="54">
        <f t="shared" si="2"/>
        <v>100.49570745836314</v>
      </c>
      <c r="R8" s="24"/>
      <c r="S8" s="24"/>
    </row>
    <row r="9" spans="1:19" ht="15.9" customHeight="1" x14ac:dyDescent="0.3">
      <c r="A9" s="94">
        <v>2</v>
      </c>
      <c r="B9" s="50">
        <v>2.99273166023166</v>
      </c>
      <c r="C9" s="50">
        <v>2.990631578947367</v>
      </c>
      <c r="D9" s="51">
        <v>3.0413333333333332</v>
      </c>
      <c r="E9" s="51">
        <v>3.0419999999999998</v>
      </c>
      <c r="F9" s="50">
        <v>2.9977777777777783</v>
      </c>
      <c r="G9" s="50">
        <v>2.9337777777777783</v>
      </c>
      <c r="H9" s="50">
        <v>2.9769999999999999</v>
      </c>
      <c r="I9" s="50">
        <v>3.012</v>
      </c>
      <c r="J9" s="50">
        <v>3.02</v>
      </c>
      <c r="K9" s="50">
        <v>3.0515384615384615</v>
      </c>
      <c r="L9" s="48">
        <v>2.99</v>
      </c>
      <c r="M9" s="51">
        <f t="shared" si="0"/>
        <v>3.0058790589606383</v>
      </c>
      <c r="N9" s="51">
        <f t="shared" si="1"/>
        <v>0.11776068376068327</v>
      </c>
      <c r="O9" s="22">
        <v>2.79</v>
      </c>
      <c r="P9" s="23">
        <v>3.19</v>
      </c>
      <c r="Q9" s="54">
        <f t="shared" si="2"/>
        <v>100.5138629808836</v>
      </c>
      <c r="R9" s="24"/>
      <c r="S9" s="24"/>
    </row>
    <row r="10" spans="1:19" ht="15.9" customHeight="1" x14ac:dyDescent="0.3">
      <c r="A10" s="94">
        <v>3</v>
      </c>
      <c r="B10" s="50">
        <v>2.989473684210525</v>
      </c>
      <c r="C10" s="50">
        <v>2.9956097560975619</v>
      </c>
      <c r="D10" s="51">
        <v>3.0431578947368414</v>
      </c>
      <c r="E10" s="51">
        <v>3.0350000000000001</v>
      </c>
      <c r="F10" s="50">
        <v>2.9927272727272727</v>
      </c>
      <c r="G10" s="50">
        <v>2.9244166666666667</v>
      </c>
      <c r="H10" s="50">
        <v>2.964</v>
      </c>
      <c r="I10" s="50">
        <v>2.9980000000000002</v>
      </c>
      <c r="J10" s="50">
        <v>3</v>
      </c>
      <c r="K10" s="50">
        <v>3.0438461538461534</v>
      </c>
      <c r="L10" s="48">
        <v>2.99</v>
      </c>
      <c r="M10" s="51">
        <f t="shared" si="0"/>
        <v>2.9986231428285022</v>
      </c>
      <c r="N10" s="51">
        <f t="shared" si="1"/>
        <v>0.11942948717948676</v>
      </c>
      <c r="O10" s="22">
        <v>2.79</v>
      </c>
      <c r="P10" s="23">
        <v>3.19</v>
      </c>
      <c r="Q10" s="54">
        <f t="shared" si="2"/>
        <v>100.27123174203444</v>
      </c>
      <c r="R10" s="24"/>
      <c r="S10" s="24"/>
    </row>
    <row r="11" spans="1:19" ht="15.9" customHeight="1" x14ac:dyDescent="0.3">
      <c r="A11" s="94">
        <v>4</v>
      </c>
      <c r="B11" s="50">
        <v>2.9881578947368412</v>
      </c>
      <c r="C11" s="50">
        <v>2.9998863636363637</v>
      </c>
      <c r="D11" s="51">
        <v>3.0506249999999993</v>
      </c>
      <c r="E11" s="51">
        <v>3.0190000000000001</v>
      </c>
      <c r="F11" s="50">
        <v>2.9909999999999992</v>
      </c>
      <c r="G11" s="50">
        <v>2.9976388888888899</v>
      </c>
      <c r="H11" s="50">
        <v>2.9489999999999998</v>
      </c>
      <c r="I11" s="50">
        <v>3.0169999999999999</v>
      </c>
      <c r="J11" s="50">
        <v>3.02</v>
      </c>
      <c r="K11" s="50">
        <v>3.0415384615384613</v>
      </c>
      <c r="L11" s="48">
        <v>2.99</v>
      </c>
      <c r="M11" s="51">
        <f t="shared" si="0"/>
        <v>3.0073846608800556</v>
      </c>
      <c r="N11" s="51">
        <f t="shared" si="1"/>
        <v>0.10162499999999941</v>
      </c>
      <c r="O11" s="22">
        <v>2.79</v>
      </c>
      <c r="P11" s="23">
        <v>3.19</v>
      </c>
      <c r="Q11" s="54">
        <f t="shared" si="2"/>
        <v>100.56420894027305</v>
      </c>
      <c r="R11" s="24"/>
      <c r="S11" s="24"/>
    </row>
    <row r="12" spans="1:19" ht="15.9" customHeight="1" x14ac:dyDescent="0.3">
      <c r="A12" s="94">
        <v>5</v>
      </c>
      <c r="B12" s="50">
        <v>2.9857894736842101</v>
      </c>
      <c r="C12" s="50">
        <v>2.9915294117647058</v>
      </c>
      <c r="D12" s="51">
        <v>3.0241176470588229</v>
      </c>
      <c r="E12" s="51">
        <v>3.0059999999999998</v>
      </c>
      <c r="F12" s="50">
        <v>2.9852631578947371</v>
      </c>
      <c r="G12" s="50">
        <v>2.9913888888888889</v>
      </c>
      <c r="H12" s="50">
        <v>2.9380000000000002</v>
      </c>
      <c r="I12" s="50">
        <v>3.02</v>
      </c>
      <c r="J12" s="50">
        <v>3.03</v>
      </c>
      <c r="K12" s="50">
        <v>3.0473333333333334</v>
      </c>
      <c r="L12" s="48">
        <v>2.99</v>
      </c>
      <c r="M12" s="51">
        <f t="shared" si="0"/>
        <v>3.00194219126247</v>
      </c>
      <c r="N12" s="51">
        <f t="shared" si="1"/>
        <v>0.10933333333333328</v>
      </c>
      <c r="O12" s="22">
        <v>2.79</v>
      </c>
      <c r="P12" s="23">
        <v>3.19</v>
      </c>
      <c r="Q12" s="54">
        <f t="shared" si="2"/>
        <v>100.38221770420223</v>
      </c>
      <c r="R12" s="24"/>
      <c r="S12" s="24"/>
    </row>
    <row r="13" spans="1:19" ht="15.9" customHeight="1" x14ac:dyDescent="0.3">
      <c r="A13" s="94">
        <v>6</v>
      </c>
      <c r="B13" s="50">
        <v>2.9860526315789482</v>
      </c>
      <c r="C13" s="50">
        <v>2.9867499999999993</v>
      </c>
      <c r="D13" s="51">
        <v>3.0085000000000002</v>
      </c>
      <c r="E13" s="51">
        <v>2.9859999999999998</v>
      </c>
      <c r="F13" s="50">
        <v>2.9866666666666664</v>
      </c>
      <c r="G13" s="50">
        <v>2.9764523809523813</v>
      </c>
      <c r="H13" s="50">
        <v>2.9529999999999998</v>
      </c>
      <c r="I13" s="50">
        <v>3.0030000000000001</v>
      </c>
      <c r="J13" s="50">
        <v>3.06</v>
      </c>
      <c r="K13" s="50">
        <v>3.0191666666666666</v>
      </c>
      <c r="L13" s="48">
        <v>2.99</v>
      </c>
      <c r="M13" s="51">
        <f t="shared" si="0"/>
        <v>2.996558834586466</v>
      </c>
      <c r="N13" s="51">
        <f t="shared" si="1"/>
        <v>0.10700000000000021</v>
      </c>
      <c r="O13" s="22">
        <v>2.79</v>
      </c>
      <c r="P13" s="23">
        <v>3.19</v>
      </c>
      <c r="Q13" s="54">
        <f t="shared" si="2"/>
        <v>100.20220315115627</v>
      </c>
      <c r="R13" s="24"/>
      <c r="S13" s="24"/>
    </row>
    <row r="14" spans="1:19" ht="15.9" customHeight="1" x14ac:dyDescent="0.3">
      <c r="A14" s="94">
        <v>7</v>
      </c>
      <c r="B14" s="50">
        <v>2.9892105263157891</v>
      </c>
      <c r="C14" s="50">
        <v>2.989404761904761</v>
      </c>
      <c r="D14" s="51">
        <v>3.0317647058823525</v>
      </c>
      <c r="E14" s="51">
        <v>2.9609999999999999</v>
      </c>
      <c r="F14" s="50">
        <v>2.992</v>
      </c>
      <c r="G14" s="50">
        <v>2.9530263157894732</v>
      </c>
      <c r="H14" s="178">
        <v>2.9540000000000002</v>
      </c>
      <c r="I14" s="50">
        <v>2.9790000000000001</v>
      </c>
      <c r="J14" s="50">
        <v>3.04</v>
      </c>
      <c r="K14" s="50">
        <v>2.995714285714286</v>
      </c>
      <c r="L14" s="48">
        <v>2.99</v>
      </c>
      <c r="M14" s="51">
        <f t="shared" si="0"/>
        <v>2.9885120595606658</v>
      </c>
      <c r="N14" s="51">
        <f t="shared" si="1"/>
        <v>8.6973684210526869E-2</v>
      </c>
      <c r="O14" s="22">
        <v>2.79</v>
      </c>
      <c r="P14" s="23">
        <v>3.19</v>
      </c>
      <c r="Q14" s="54">
        <f t="shared" si="2"/>
        <v>99.933126309900729</v>
      </c>
      <c r="R14" s="24"/>
      <c r="S14" s="24"/>
    </row>
    <row r="15" spans="1:19" ht="15.9" customHeight="1" x14ac:dyDescent="0.3">
      <c r="A15" s="94">
        <v>8</v>
      </c>
      <c r="B15" s="50">
        <v>2.9868421052631575</v>
      </c>
      <c r="C15" s="50">
        <v>2.9913793103448274</v>
      </c>
      <c r="D15" s="51">
        <v>3.073157894736843</v>
      </c>
      <c r="E15" s="51">
        <v>2.99</v>
      </c>
      <c r="F15" s="50">
        <v>3.0104545454545448</v>
      </c>
      <c r="G15" s="50">
        <v>2.952450980392157</v>
      </c>
      <c r="H15" s="178">
        <v>2.9420000000000002</v>
      </c>
      <c r="I15" s="50">
        <v>2.9910000000000001</v>
      </c>
      <c r="J15" s="50">
        <v>3.03</v>
      </c>
      <c r="K15" s="50">
        <v>3.031333333333333</v>
      </c>
      <c r="L15" s="48">
        <v>2.99</v>
      </c>
      <c r="M15" s="51">
        <f t="shared" si="0"/>
        <v>2.9998618169524862</v>
      </c>
      <c r="N15" s="51">
        <f t="shared" si="1"/>
        <v>0.13115789473684281</v>
      </c>
      <c r="O15" s="22">
        <v>2.79</v>
      </c>
      <c r="P15" s="23">
        <v>3.19</v>
      </c>
      <c r="Q15" s="54">
        <f t="shared" si="2"/>
        <v>100.31265187861811</v>
      </c>
      <c r="R15" s="31"/>
      <c r="S15" s="24"/>
    </row>
    <row r="16" spans="1:19" ht="15.9" customHeight="1" x14ac:dyDescent="0.3">
      <c r="A16" s="94">
        <v>9</v>
      </c>
      <c r="B16" s="50">
        <v>2.9886842105263143</v>
      </c>
      <c r="C16" s="50">
        <v>2.9910526315789467</v>
      </c>
      <c r="D16" s="51">
        <v>3.0484210526315789</v>
      </c>
      <c r="E16" s="51">
        <v>2.988</v>
      </c>
      <c r="F16" s="50">
        <v>3.0034999999999998</v>
      </c>
      <c r="G16" s="50">
        <v>2.9773717948717948</v>
      </c>
      <c r="H16" s="50">
        <v>2.9409999999999998</v>
      </c>
      <c r="I16" s="50">
        <v>2.9870000000000001</v>
      </c>
      <c r="J16" s="50">
        <v>3.03</v>
      </c>
      <c r="K16" s="50">
        <v>3.0180000000000002</v>
      </c>
      <c r="L16" s="48">
        <v>2.99</v>
      </c>
      <c r="M16" s="51">
        <f t="shared" si="0"/>
        <v>2.997302968960863</v>
      </c>
      <c r="N16" s="51">
        <f t="shared" si="1"/>
        <v>0.10742105263157908</v>
      </c>
      <c r="O16" s="22">
        <v>2.79</v>
      </c>
      <c r="P16" s="23">
        <v>3.19</v>
      </c>
      <c r="Q16" s="54">
        <f t="shared" si="2"/>
        <v>100.22708632811725</v>
      </c>
      <c r="R16" s="31"/>
      <c r="S16" s="24"/>
    </row>
    <row r="17" spans="1:19" ht="15.9" customHeight="1" x14ac:dyDescent="0.3">
      <c r="A17" s="94">
        <v>10</v>
      </c>
      <c r="B17" s="50">
        <v>2.9918722943722935</v>
      </c>
      <c r="C17" s="50">
        <v>2.9973170731707315</v>
      </c>
      <c r="D17" s="51">
        <v>3.0631249999999994</v>
      </c>
      <c r="E17" s="51">
        <v>3.0019999999999998</v>
      </c>
      <c r="F17" s="50">
        <v>2.9829999999999997</v>
      </c>
      <c r="G17" s="50">
        <v>2.9470535714285715</v>
      </c>
      <c r="H17" s="178">
        <v>2.9449999999999998</v>
      </c>
      <c r="I17" s="50">
        <v>2.98</v>
      </c>
      <c r="J17" s="50">
        <v>3</v>
      </c>
      <c r="K17" s="50">
        <v>3.0260000000000007</v>
      </c>
      <c r="L17" s="48">
        <v>2.99</v>
      </c>
      <c r="M17" s="51">
        <f t="shared" si="0"/>
        <v>2.9935367938971598</v>
      </c>
      <c r="N17" s="51">
        <f t="shared" si="1"/>
        <v>0.11812499999999959</v>
      </c>
      <c r="O17" s="22">
        <v>2.79</v>
      </c>
      <c r="P17" s="23">
        <v>3.19</v>
      </c>
      <c r="Q17" s="54">
        <f t="shared" si="2"/>
        <v>100.10114885794972</v>
      </c>
      <c r="R17" s="31"/>
      <c r="S17" s="24"/>
    </row>
    <row r="18" spans="1:19" ht="15.9" customHeight="1" x14ac:dyDescent="0.3">
      <c r="A18" s="94">
        <v>11</v>
      </c>
      <c r="B18" s="50">
        <v>2.9916891891891888</v>
      </c>
      <c r="C18" s="50">
        <v>3.001136363636363</v>
      </c>
      <c r="D18" s="51">
        <v>3.0761111111111115</v>
      </c>
      <c r="E18" s="51">
        <v>3.0169999999999999</v>
      </c>
      <c r="F18" s="50">
        <v>2.9925000000000002</v>
      </c>
      <c r="G18" s="50">
        <v>2.9391358024691363</v>
      </c>
      <c r="H18" s="178">
        <v>2.93</v>
      </c>
      <c r="I18" s="50">
        <v>2.9689999999999999</v>
      </c>
      <c r="J18" s="50">
        <v>2.98</v>
      </c>
      <c r="K18" s="50">
        <v>3.0326666666666666</v>
      </c>
      <c r="L18" s="48">
        <v>2.99</v>
      </c>
      <c r="M18" s="51">
        <f t="shared" si="0"/>
        <v>2.9929239133072469</v>
      </c>
      <c r="N18" s="51">
        <f>MAX(B18:K18)-MIN(B18:K18)</f>
        <v>0.1461111111111113</v>
      </c>
      <c r="O18" s="22">
        <v>2.79</v>
      </c>
      <c r="P18" s="23">
        <v>3.19</v>
      </c>
      <c r="Q18" s="54">
        <f>M18/M$3*100</f>
        <v>100.08065468821441</v>
      </c>
      <c r="R18" s="31"/>
      <c r="S18" s="24"/>
    </row>
    <row r="19" spans="1:19" ht="15.9" customHeight="1" x14ac:dyDescent="0.3">
      <c r="A19" s="94">
        <v>12</v>
      </c>
      <c r="B19" s="50">
        <v>2.9927220077220071</v>
      </c>
      <c r="C19" s="50">
        <v>3.0083333333333337</v>
      </c>
      <c r="D19" s="51">
        <v>3.0842105263157897</v>
      </c>
      <c r="E19" s="51">
        <v>2.9990000000000001</v>
      </c>
      <c r="F19" s="50">
        <v>3.004</v>
      </c>
      <c r="G19" s="50">
        <v>2.9434375000000004</v>
      </c>
      <c r="H19" s="50">
        <v>2.9180000000000001</v>
      </c>
      <c r="I19" s="50">
        <v>2.9609999999999999</v>
      </c>
      <c r="J19" s="50">
        <v>2.98</v>
      </c>
      <c r="K19" s="50">
        <v>3.035333333333333</v>
      </c>
      <c r="L19" s="48">
        <v>2.99</v>
      </c>
      <c r="M19" s="51">
        <f t="shared" si="0"/>
        <v>2.9926036700704466</v>
      </c>
      <c r="N19" s="51">
        <f>MAX(B19:K19)-MIN(B19:K19)</f>
        <v>0.16621052631578959</v>
      </c>
      <c r="O19" s="22">
        <v>2.79</v>
      </c>
      <c r="P19" s="23">
        <v>3.19</v>
      </c>
      <c r="Q19" s="54">
        <f>M19/M$3*100</f>
        <v>100.06994604552024</v>
      </c>
      <c r="R19" s="31"/>
      <c r="S19" s="24"/>
    </row>
    <row r="20" spans="1:19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8">
        <v>2.99</v>
      </c>
      <c r="M20" s="51"/>
      <c r="N20" s="51">
        <f>MAX(B20:K20)-MIN(B20:K20)</f>
        <v>0</v>
      </c>
      <c r="O20" s="22">
        <v>2.79</v>
      </c>
      <c r="P20" s="23">
        <v>3.19</v>
      </c>
      <c r="Q20" s="54">
        <f>M20/M$3*100</f>
        <v>0</v>
      </c>
      <c r="R20" s="31"/>
      <c r="S20" s="24"/>
    </row>
    <row r="21" spans="1:19" ht="15.9" customHeigh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36"/>
      <c r="L21" s="24"/>
      <c r="M21" s="24"/>
      <c r="N21" s="24"/>
      <c r="O21" s="24"/>
      <c r="P21" s="24"/>
      <c r="Q21" s="24"/>
      <c r="R21" s="24"/>
      <c r="S21" s="24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</cols>
  <sheetData>
    <row r="1" spans="1:18" ht="20.100000000000001" customHeight="1" x14ac:dyDescent="0.45">
      <c r="A1" s="14"/>
      <c r="B1" s="14"/>
      <c r="C1" s="14"/>
      <c r="D1" s="14"/>
      <c r="E1" s="14"/>
      <c r="F1" s="15" t="s">
        <v>52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15.9" customHeight="1" x14ac:dyDescent="0.3">
      <c r="A2" s="1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17" t="s">
        <v>30</v>
      </c>
      <c r="P2" s="18" t="s">
        <v>31</v>
      </c>
      <c r="Q2" s="14" t="s">
        <v>153</v>
      </c>
    </row>
    <row r="3" spans="1:18" ht="15.9" customHeight="1" x14ac:dyDescent="0.3">
      <c r="A3" s="94">
        <v>8</v>
      </c>
      <c r="B3" s="46">
        <v>93.60526315789474</v>
      </c>
      <c r="C3" s="47">
        <v>94.267857142857139</v>
      </c>
      <c r="D3" s="42">
        <v>93.89473684210526</v>
      </c>
      <c r="E3" s="42">
        <v>94.370999999999995</v>
      </c>
      <c r="F3" s="46">
        <v>94.6</v>
      </c>
      <c r="G3" s="46">
        <v>93.888888888888872</v>
      </c>
      <c r="H3" s="46">
        <v>95</v>
      </c>
      <c r="I3" s="46">
        <v>94.1</v>
      </c>
      <c r="J3" s="46">
        <v>97.71</v>
      </c>
      <c r="K3" s="46"/>
      <c r="L3" s="44">
        <v>94</v>
      </c>
      <c r="M3" s="42">
        <f t="shared" ref="M3:M19" si="0">AVERAGE(B3:K3)</f>
        <v>94.60419400352734</v>
      </c>
      <c r="N3" s="42">
        <f>MAX(B3:K3)-MIN(B3:K3)</f>
        <v>4.1047368421052539</v>
      </c>
      <c r="O3" s="17">
        <v>89</v>
      </c>
      <c r="P3" s="18">
        <v>99</v>
      </c>
      <c r="Q3" s="54">
        <f>M3/M3*100</f>
        <v>100</v>
      </c>
    </row>
    <row r="4" spans="1:18" ht="15.9" customHeight="1" x14ac:dyDescent="0.3">
      <c r="A4" s="94">
        <v>9</v>
      </c>
      <c r="B4" s="46">
        <v>93.8125</v>
      </c>
      <c r="C4" s="47">
        <v>94.458666666666659</v>
      </c>
      <c r="D4" s="42">
        <v>93.761904761904759</v>
      </c>
      <c r="E4" s="46">
        <v>94.528000000000006</v>
      </c>
      <c r="F4" s="46">
        <v>94.7</v>
      </c>
      <c r="G4" s="46">
        <v>94.259615384615373</v>
      </c>
      <c r="H4" s="46">
        <v>94.738</v>
      </c>
      <c r="I4" s="46">
        <v>94.2</v>
      </c>
      <c r="J4" s="46">
        <v>95.88</v>
      </c>
      <c r="K4" s="46">
        <v>97.083333333333329</v>
      </c>
      <c r="L4" s="44">
        <v>94</v>
      </c>
      <c r="M4" s="42">
        <f t="shared" si="0"/>
        <v>94.742202014652023</v>
      </c>
      <c r="N4" s="42">
        <f>MAX(B4:K4)-MIN(B4:K4)</f>
        <v>3.3214285714285694</v>
      </c>
      <c r="O4" s="17">
        <v>89</v>
      </c>
      <c r="P4" s="18">
        <v>99</v>
      </c>
      <c r="Q4" s="54">
        <f>M4/M$3*100</f>
        <v>100.14587937942746</v>
      </c>
    </row>
    <row r="5" spans="1:18" ht="15.9" customHeight="1" x14ac:dyDescent="0.3">
      <c r="A5" s="94">
        <v>10</v>
      </c>
      <c r="B5" s="46">
        <v>94.023809523809518</v>
      </c>
      <c r="C5" s="47">
        <v>94.022222222222197</v>
      </c>
      <c r="D5" s="42">
        <v>93.263157894736835</v>
      </c>
      <c r="E5" s="42">
        <v>94.561999999999998</v>
      </c>
      <c r="F5" s="46">
        <v>94.333333333333329</v>
      </c>
      <c r="G5" s="46">
        <v>94.317460317460316</v>
      </c>
      <c r="H5" s="46">
        <v>94.796999999999997</v>
      </c>
      <c r="I5" s="46">
        <v>94.5</v>
      </c>
      <c r="J5" s="46">
        <v>95.36</v>
      </c>
      <c r="K5" s="46">
        <v>97.066666666666663</v>
      </c>
      <c r="L5" s="44">
        <v>94</v>
      </c>
      <c r="M5" s="42">
        <f t="shared" si="0"/>
        <v>94.62456499582288</v>
      </c>
      <c r="N5" s="42">
        <f>MAX(B5:K5)-MIN(B5:K5)</f>
        <v>3.8035087719298275</v>
      </c>
      <c r="O5" s="17">
        <v>89</v>
      </c>
      <c r="P5" s="18">
        <v>99</v>
      </c>
      <c r="Q5" s="54">
        <f>M5/M$3*100</f>
        <v>100.02153286385462</v>
      </c>
    </row>
    <row r="6" spans="1:18" ht="15.9" customHeight="1" x14ac:dyDescent="0.3">
      <c r="A6" s="94">
        <v>11</v>
      </c>
      <c r="B6" s="46">
        <v>94.05263157894737</v>
      </c>
      <c r="C6" s="47">
        <v>93.584810126582255</v>
      </c>
      <c r="D6" s="42">
        <v>92.888888888888886</v>
      </c>
      <c r="E6" s="42">
        <v>94.816999999999993</v>
      </c>
      <c r="F6" s="46">
        <v>94.166666666666671</v>
      </c>
      <c r="G6" s="46">
        <v>93.961309523809533</v>
      </c>
      <c r="H6" s="46">
        <v>95.081999999999994</v>
      </c>
      <c r="I6" s="46">
        <v>93.8</v>
      </c>
      <c r="J6" s="46">
        <v>96.01</v>
      </c>
      <c r="K6" s="46">
        <v>97.4</v>
      </c>
      <c r="L6" s="44">
        <v>94</v>
      </c>
      <c r="M6" s="42">
        <f t="shared" si="0"/>
        <v>94.57633067848947</v>
      </c>
      <c r="N6" s="42">
        <f>MAX(B6:K6)-MIN(B6:K6)</f>
        <v>4.51111111111112</v>
      </c>
      <c r="O6" s="17">
        <v>89</v>
      </c>
      <c r="P6" s="18">
        <v>99</v>
      </c>
      <c r="Q6" s="54">
        <f t="shared" ref="Q6:Q20" si="1">M6/M$3*100</f>
        <v>99.970547473786596</v>
      </c>
    </row>
    <row r="7" spans="1:18" ht="15.9" customHeight="1" x14ac:dyDescent="0.3">
      <c r="A7" s="94">
        <v>12</v>
      </c>
      <c r="B7" s="46">
        <v>94.026315789473685</v>
      </c>
      <c r="C7" s="47">
        <v>93.565882352941173</v>
      </c>
      <c r="D7" s="42">
        <v>92.111111111111114</v>
      </c>
      <c r="E7" s="42">
        <v>95.435000000000002</v>
      </c>
      <c r="F7" s="46">
        <v>94.35</v>
      </c>
      <c r="G7" s="46">
        <v>94.135802469135797</v>
      </c>
      <c r="H7" s="46">
        <v>95.388999999999996</v>
      </c>
      <c r="I7" s="46">
        <v>94.8</v>
      </c>
      <c r="J7" s="46">
        <v>95.39</v>
      </c>
      <c r="K7" s="46">
        <v>97.6</v>
      </c>
      <c r="L7" s="44">
        <v>94</v>
      </c>
      <c r="M7" s="42">
        <f t="shared" si="0"/>
        <v>94.680311172266173</v>
      </c>
      <c r="N7" s="42">
        <f>MAX(B5:K5)-MIN(B5:K5)</f>
        <v>3.8035087719298275</v>
      </c>
      <c r="O7" s="17">
        <v>89</v>
      </c>
      <c r="P7" s="18">
        <v>99</v>
      </c>
      <c r="Q7" s="54">
        <f t="shared" si="1"/>
        <v>100.08045855634687</v>
      </c>
    </row>
    <row r="8" spans="1:18" ht="15.9" customHeight="1" x14ac:dyDescent="0.3">
      <c r="A8" s="94">
        <v>1</v>
      </c>
      <c r="B8" s="46">
        <v>94.026315789473685</v>
      </c>
      <c r="C8" s="47">
        <v>93.302127659574509</v>
      </c>
      <c r="D8" s="42">
        <v>92.1</v>
      </c>
      <c r="E8" s="42">
        <v>95.653000000000006</v>
      </c>
      <c r="F8" s="46">
        <v>94.368421052631575</v>
      </c>
      <c r="G8" s="46">
        <v>94.347826086956516</v>
      </c>
      <c r="H8" s="46">
        <v>95.78</v>
      </c>
      <c r="I8" s="46">
        <v>95.3</v>
      </c>
      <c r="J8" s="46">
        <v>95.31</v>
      </c>
      <c r="K8" s="46">
        <v>95.642857142857139</v>
      </c>
      <c r="L8" s="44">
        <v>94</v>
      </c>
      <c r="M8" s="42">
        <f t="shared" si="0"/>
        <v>94.583054773149343</v>
      </c>
      <c r="N8" s="42">
        <f t="shared" ref="N8:N20" si="2">MAX(B8:K8)-MIN(B8:K8)</f>
        <v>3.6800000000000068</v>
      </c>
      <c r="O8" s="17">
        <v>89</v>
      </c>
      <c r="P8" s="18">
        <v>99</v>
      </c>
      <c r="Q8" s="54">
        <f t="shared" si="1"/>
        <v>99.977655081150829</v>
      </c>
    </row>
    <row r="9" spans="1:18" ht="15.9" customHeight="1" x14ac:dyDescent="0.3">
      <c r="A9" s="94">
        <v>2</v>
      </c>
      <c r="B9" s="46">
        <v>94.027992277992283</v>
      </c>
      <c r="C9" s="47">
        <v>92.948936170212789</v>
      </c>
      <c r="D9" s="42">
        <v>92.125</v>
      </c>
      <c r="E9" s="42">
        <v>95.494</v>
      </c>
      <c r="F9" s="46">
        <v>94.555555555555557</v>
      </c>
      <c r="G9" s="46">
        <v>93.999999999999986</v>
      </c>
      <c r="H9" s="46">
        <v>95.573999999999998</v>
      </c>
      <c r="I9" s="46">
        <v>94.4</v>
      </c>
      <c r="J9" s="46">
        <v>95.17</v>
      </c>
      <c r="K9" s="46">
        <v>97.07692307692308</v>
      </c>
      <c r="L9" s="44">
        <v>94</v>
      </c>
      <c r="M9" s="42">
        <f t="shared" si="0"/>
        <v>94.537240708068367</v>
      </c>
      <c r="N9" s="42">
        <f t="shared" si="2"/>
        <v>4.9519230769230802</v>
      </c>
      <c r="O9" s="17">
        <v>89</v>
      </c>
      <c r="P9" s="18">
        <v>99</v>
      </c>
      <c r="Q9" s="54">
        <f t="shared" si="1"/>
        <v>99.929227983849771</v>
      </c>
    </row>
    <row r="10" spans="1:18" ht="15.9" customHeight="1" x14ac:dyDescent="0.3">
      <c r="A10" s="94">
        <v>3</v>
      </c>
      <c r="B10" s="46">
        <v>94.131578947368425</v>
      </c>
      <c r="C10" s="47">
        <v>93.847560975609738</v>
      </c>
      <c r="D10" s="42">
        <v>92.428571428571431</v>
      </c>
      <c r="E10" s="42">
        <v>95.5</v>
      </c>
      <c r="F10" s="46">
        <v>94.954545454545453</v>
      </c>
      <c r="G10" s="46">
        <v>94.206349206349202</v>
      </c>
      <c r="H10" s="46">
        <v>95.614999999999995</v>
      </c>
      <c r="I10" s="46">
        <v>94.5</v>
      </c>
      <c r="J10" s="46">
        <v>93.98</v>
      </c>
      <c r="K10" s="46">
        <v>97.166666666666671</v>
      </c>
      <c r="L10" s="44">
        <v>94</v>
      </c>
      <c r="M10" s="42">
        <f t="shared" si="0"/>
        <v>94.633027267911089</v>
      </c>
      <c r="N10" s="42">
        <f t="shared" si="2"/>
        <v>4.7380952380952408</v>
      </c>
      <c r="O10" s="17">
        <v>89</v>
      </c>
      <c r="P10" s="18">
        <v>99</v>
      </c>
      <c r="Q10" s="54">
        <f t="shared" si="1"/>
        <v>100.03047778662189</v>
      </c>
    </row>
    <row r="11" spans="1:18" ht="15.9" customHeight="1" x14ac:dyDescent="0.3">
      <c r="A11" s="94">
        <v>4</v>
      </c>
      <c r="B11" s="46">
        <v>94</v>
      </c>
      <c r="C11" s="47">
        <v>94.445454545454552</v>
      </c>
      <c r="D11" s="42">
        <v>92.78947368421052</v>
      </c>
      <c r="E11" s="42">
        <v>95.361000000000004</v>
      </c>
      <c r="F11" s="46">
        <v>94.9</v>
      </c>
      <c r="G11" s="46">
        <v>93.76666666666668</v>
      </c>
      <c r="H11" s="46">
        <v>94</v>
      </c>
      <c r="I11" s="46">
        <v>94.8</v>
      </c>
      <c r="J11" s="46">
        <v>94.42</v>
      </c>
      <c r="K11" s="46">
        <v>97.538461538461533</v>
      </c>
      <c r="L11" s="44">
        <v>94</v>
      </c>
      <c r="M11" s="42">
        <f t="shared" si="0"/>
        <v>94.602105643479319</v>
      </c>
      <c r="N11" s="42">
        <f t="shared" si="2"/>
        <v>4.7489878542510127</v>
      </c>
      <c r="O11" s="17">
        <v>89</v>
      </c>
      <c r="P11" s="18">
        <v>99</v>
      </c>
      <c r="Q11" s="54">
        <f t="shared" si="1"/>
        <v>99.997792529105055</v>
      </c>
    </row>
    <row r="12" spans="1:18" ht="15.9" customHeight="1" x14ac:dyDescent="0.3">
      <c r="A12" s="94">
        <v>5</v>
      </c>
      <c r="B12" s="46">
        <v>94.10526315789474</v>
      </c>
      <c r="C12" s="47">
        <v>94.089411764705858</v>
      </c>
      <c r="D12" s="42">
        <v>92.625</v>
      </c>
      <c r="E12" s="42">
        <v>95.230999999999995</v>
      </c>
      <c r="F12" s="46">
        <v>94.94736842105263</v>
      </c>
      <c r="G12" s="46">
        <v>93.708333333333329</v>
      </c>
      <c r="H12" s="46">
        <v>93.724000000000004</v>
      </c>
      <c r="I12" s="46">
        <v>94.4</v>
      </c>
      <c r="J12" s="46">
        <v>96.16</v>
      </c>
      <c r="K12" s="46">
        <v>96.666666666666671</v>
      </c>
      <c r="L12" s="44">
        <v>94</v>
      </c>
      <c r="M12" s="42">
        <f t="shared" si="0"/>
        <v>94.565704334365321</v>
      </c>
      <c r="N12" s="42">
        <f t="shared" si="2"/>
        <v>4.0416666666666714</v>
      </c>
      <c r="O12" s="17">
        <v>89</v>
      </c>
      <c r="P12" s="18">
        <v>99</v>
      </c>
      <c r="Q12" s="54">
        <f t="shared" si="1"/>
        <v>99.959315049858589</v>
      </c>
    </row>
    <row r="13" spans="1:18" ht="15.9" customHeight="1" x14ac:dyDescent="0.3">
      <c r="A13" s="94">
        <v>6</v>
      </c>
      <c r="B13" s="46">
        <v>94.078947368421055</v>
      </c>
      <c r="C13" s="47">
        <v>93.858749999999986</v>
      </c>
      <c r="D13" s="42">
        <v>92.238095238095241</v>
      </c>
      <c r="E13" s="42">
        <v>95.180999999999997</v>
      </c>
      <c r="F13" s="46">
        <v>94.285714285714292</v>
      </c>
      <c r="G13" s="46">
        <v>94.314393939393938</v>
      </c>
      <c r="H13" s="46">
        <v>94.257999999999996</v>
      </c>
      <c r="I13" s="46">
        <v>94.1</v>
      </c>
      <c r="J13" s="46">
        <v>95.98</v>
      </c>
      <c r="K13" s="46">
        <v>95.916666666666671</v>
      </c>
      <c r="L13" s="44">
        <v>94</v>
      </c>
      <c r="M13" s="42">
        <f t="shared" si="0"/>
        <v>94.421156749829123</v>
      </c>
      <c r="N13" s="42">
        <f t="shared" si="2"/>
        <v>3.7419047619047632</v>
      </c>
      <c r="O13" s="17">
        <v>89</v>
      </c>
      <c r="P13" s="18">
        <v>99</v>
      </c>
      <c r="Q13" s="54">
        <f t="shared" si="1"/>
        <v>99.806523108593481</v>
      </c>
    </row>
    <row r="14" spans="1:18" ht="15.9" customHeight="1" x14ac:dyDescent="0.3">
      <c r="A14" s="94">
        <v>7</v>
      </c>
      <c r="B14" s="46">
        <v>94.15789473684211</v>
      </c>
      <c r="C14" s="47">
        <v>93.890476190476193</v>
      </c>
      <c r="D14" s="42">
        <v>92</v>
      </c>
      <c r="E14" s="42">
        <v>94.849000000000004</v>
      </c>
      <c r="F14" s="46">
        <v>94</v>
      </c>
      <c r="G14" s="46">
        <v>94.877192982456137</v>
      </c>
      <c r="H14" s="46">
        <v>94.661000000000001</v>
      </c>
      <c r="I14" s="46">
        <v>94</v>
      </c>
      <c r="J14" s="46">
        <v>95.48</v>
      </c>
      <c r="K14" s="46">
        <v>94</v>
      </c>
      <c r="L14" s="44">
        <v>94</v>
      </c>
      <c r="M14" s="42">
        <f t="shared" si="0"/>
        <v>94.191556390977439</v>
      </c>
      <c r="N14" s="42">
        <f t="shared" si="2"/>
        <v>3.480000000000004</v>
      </c>
      <c r="O14" s="17">
        <v>89</v>
      </c>
      <c r="P14" s="18">
        <v>99</v>
      </c>
      <c r="Q14" s="54">
        <f t="shared" si="1"/>
        <v>99.563827357871133</v>
      </c>
    </row>
    <row r="15" spans="1:18" ht="15.9" customHeight="1" x14ac:dyDescent="0.3">
      <c r="A15" s="94">
        <v>8</v>
      </c>
      <c r="B15" s="46">
        <v>94.05263157894737</v>
      </c>
      <c r="C15" s="47">
        <v>93.561797752808985</v>
      </c>
      <c r="D15" s="42">
        <v>92.454545454545453</v>
      </c>
      <c r="E15" s="42">
        <v>95.150999999999996</v>
      </c>
      <c r="F15" s="46">
        <v>94.090909090909093</v>
      </c>
      <c r="G15" s="46">
        <v>94.056372549019599</v>
      </c>
      <c r="H15" s="46">
        <v>94.167000000000002</v>
      </c>
      <c r="I15" s="46">
        <v>94.2</v>
      </c>
      <c r="J15" s="46">
        <v>96.15</v>
      </c>
      <c r="K15" s="46">
        <v>96.2</v>
      </c>
      <c r="L15" s="44">
        <v>94</v>
      </c>
      <c r="M15" s="42">
        <f t="shared" si="0"/>
        <v>94.408425642623058</v>
      </c>
      <c r="N15" s="42">
        <f t="shared" si="2"/>
        <v>3.7454545454545496</v>
      </c>
      <c r="O15" s="17">
        <v>89</v>
      </c>
      <c r="P15" s="18">
        <v>99</v>
      </c>
      <c r="Q15" s="54">
        <f t="shared" si="1"/>
        <v>99.793065875179934</v>
      </c>
      <c r="R15" s="7"/>
    </row>
    <row r="16" spans="1:18" ht="15.9" customHeight="1" x14ac:dyDescent="0.3">
      <c r="A16" s="94">
        <v>9</v>
      </c>
      <c r="B16" s="46">
        <v>94.026315789473685</v>
      </c>
      <c r="C16" s="47">
        <v>93.510666666666637</v>
      </c>
      <c r="D16" s="42">
        <v>92.36363636363636</v>
      </c>
      <c r="E16" s="42">
        <v>95.088999999999999</v>
      </c>
      <c r="F16" s="46">
        <v>93.85</v>
      </c>
      <c r="G16" s="46">
        <v>94.261904761904745</v>
      </c>
      <c r="H16" s="46">
        <v>93.903000000000006</v>
      </c>
      <c r="I16" s="46">
        <v>94.8</v>
      </c>
      <c r="J16" s="46">
        <v>97.04</v>
      </c>
      <c r="K16" s="46">
        <v>95.733333333333334</v>
      </c>
      <c r="L16" s="44">
        <v>94</v>
      </c>
      <c r="M16" s="42">
        <f t="shared" si="0"/>
        <v>94.457785691501471</v>
      </c>
      <c r="N16" s="42">
        <f t="shared" si="2"/>
        <v>4.6763636363636465</v>
      </c>
      <c r="O16" s="17">
        <v>89</v>
      </c>
      <c r="P16" s="18">
        <v>99</v>
      </c>
      <c r="Q16" s="54">
        <f t="shared" si="1"/>
        <v>99.845241203555517</v>
      </c>
      <c r="R16" s="7"/>
    </row>
    <row r="17" spans="1:18" ht="15.9" customHeight="1" x14ac:dyDescent="0.3">
      <c r="A17" s="94">
        <v>10</v>
      </c>
      <c r="B17" s="46">
        <v>94.125541125541119</v>
      </c>
      <c r="C17" s="47">
        <v>93.242682926829261</v>
      </c>
      <c r="D17" s="42">
        <v>92.666666666666671</v>
      </c>
      <c r="E17" s="42">
        <v>95.620999999999995</v>
      </c>
      <c r="F17" s="46">
        <v>93.95</v>
      </c>
      <c r="G17" s="46">
        <v>93.583333333333343</v>
      </c>
      <c r="H17" s="46">
        <v>93.203000000000003</v>
      </c>
      <c r="I17" s="46">
        <v>94.1</v>
      </c>
      <c r="J17" s="46">
        <v>96.02</v>
      </c>
      <c r="K17" s="46">
        <v>95.666666666666671</v>
      </c>
      <c r="L17" s="44">
        <v>94</v>
      </c>
      <c r="M17" s="42">
        <f t="shared" si="0"/>
        <v>94.217889071903699</v>
      </c>
      <c r="N17" s="42">
        <f t="shared" si="2"/>
        <v>3.3533333333333246</v>
      </c>
      <c r="O17" s="17">
        <v>89</v>
      </c>
      <c r="P17" s="18">
        <v>99</v>
      </c>
      <c r="Q17" s="54">
        <f t="shared" si="1"/>
        <v>99.591661938783346</v>
      </c>
      <c r="R17" s="7"/>
    </row>
    <row r="18" spans="1:18" ht="15.9" customHeight="1" x14ac:dyDescent="0.3">
      <c r="A18" s="94">
        <v>11</v>
      </c>
      <c r="B18" s="46">
        <v>94.138030888030897</v>
      </c>
      <c r="C18" s="47">
        <v>93.193181818181813</v>
      </c>
      <c r="D18" s="42">
        <v>92.6</v>
      </c>
      <c r="E18" s="42">
        <v>95.793999999999997</v>
      </c>
      <c r="F18" s="46">
        <v>94</v>
      </c>
      <c r="G18" s="46">
        <v>93.318181818181813</v>
      </c>
      <c r="H18" s="46">
        <v>93.103999999999999</v>
      </c>
      <c r="I18" s="46">
        <v>95</v>
      </c>
      <c r="J18" s="46">
        <v>96.25</v>
      </c>
      <c r="K18" s="46">
        <v>95.066666666666663</v>
      </c>
      <c r="L18" s="44">
        <v>94</v>
      </c>
      <c r="M18" s="42">
        <f t="shared" si="0"/>
        <v>94.246406119106112</v>
      </c>
      <c r="N18" s="42">
        <f t="shared" si="2"/>
        <v>3.6500000000000057</v>
      </c>
      <c r="O18" s="17">
        <v>89</v>
      </c>
      <c r="P18" s="18">
        <v>99</v>
      </c>
      <c r="Q18" s="54">
        <f t="shared" si="1"/>
        <v>99.621805472590481</v>
      </c>
      <c r="R18" s="7"/>
    </row>
    <row r="19" spans="1:18" ht="15.9" customHeight="1" x14ac:dyDescent="0.3">
      <c r="A19" s="94">
        <v>12</v>
      </c>
      <c r="B19" s="46">
        <v>94.083976833976834</v>
      </c>
      <c r="C19" s="47">
        <v>93.869230769230754</v>
      </c>
      <c r="D19" s="42">
        <v>92.761904761904759</v>
      </c>
      <c r="E19" s="42">
        <v>95.510999999999996</v>
      </c>
      <c r="F19" s="46">
        <v>93.75</v>
      </c>
      <c r="G19" s="46">
        <v>93.086111111111094</v>
      </c>
      <c r="H19" s="46">
        <v>93.388000000000005</v>
      </c>
      <c r="I19" s="46">
        <v>94.5</v>
      </c>
      <c r="J19" s="46">
        <v>96.89</v>
      </c>
      <c r="K19" s="46">
        <v>95.8</v>
      </c>
      <c r="L19" s="44">
        <v>94</v>
      </c>
      <c r="M19" s="42">
        <f t="shared" si="0"/>
        <v>94.364022347622353</v>
      </c>
      <c r="N19" s="42">
        <f t="shared" si="2"/>
        <v>4.1280952380952414</v>
      </c>
      <c r="O19" s="17">
        <v>89</v>
      </c>
      <c r="P19" s="18">
        <v>99</v>
      </c>
      <c r="Q19" s="54">
        <f t="shared" si="1"/>
        <v>99.746130012062636</v>
      </c>
    </row>
    <row r="20" spans="1:18" ht="15.9" customHeight="1" x14ac:dyDescent="0.3">
      <c r="A20" s="94">
        <v>1</v>
      </c>
      <c r="B20" s="46"/>
      <c r="C20" s="67"/>
      <c r="D20" s="67"/>
      <c r="E20" s="67"/>
      <c r="F20" s="67"/>
      <c r="G20" s="67"/>
      <c r="H20" s="67"/>
      <c r="I20" s="67"/>
      <c r="J20" s="67"/>
      <c r="K20" s="67"/>
      <c r="L20" s="44">
        <v>94</v>
      </c>
      <c r="M20" s="42"/>
      <c r="N20" s="42">
        <f t="shared" si="2"/>
        <v>0</v>
      </c>
      <c r="O20" s="17">
        <v>89</v>
      </c>
      <c r="P20" s="18">
        <v>99</v>
      </c>
      <c r="Q20" s="54">
        <f t="shared" si="1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109375" customWidth="1"/>
    <col min="15" max="16" width="2.6640625" customWidth="1"/>
  </cols>
  <sheetData>
    <row r="1" spans="1:18" ht="20.100000000000001" customHeight="1" x14ac:dyDescent="0.45">
      <c r="F1" s="15" t="s">
        <v>62</v>
      </c>
    </row>
    <row r="2" spans="1:18" ht="15.9" customHeight="1" x14ac:dyDescent="0.3">
      <c r="A2" s="1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17" t="s">
        <v>30</v>
      </c>
      <c r="P2" s="18" t="s">
        <v>31</v>
      </c>
      <c r="Q2" s="14" t="s">
        <v>153</v>
      </c>
    </row>
    <row r="3" spans="1:18" ht="15.9" customHeight="1" x14ac:dyDescent="0.3">
      <c r="A3" s="94">
        <v>8</v>
      </c>
      <c r="B3" s="47">
        <v>77.315789473684205</v>
      </c>
      <c r="C3" s="47">
        <v>78.256626506024105</v>
      </c>
      <c r="D3" s="42">
        <v>77.117647058823536</v>
      </c>
      <c r="E3" s="42">
        <v>79.253</v>
      </c>
      <c r="F3" s="47">
        <v>75.900000000000006</v>
      </c>
      <c r="G3" s="47">
        <v>76.666666666666671</v>
      </c>
      <c r="H3" s="46">
        <v>75.832999999999998</v>
      </c>
      <c r="I3" s="47">
        <v>75.5</v>
      </c>
      <c r="J3" s="47">
        <v>76.83</v>
      </c>
      <c r="K3" s="47"/>
      <c r="L3" s="43">
        <v>78</v>
      </c>
      <c r="M3" s="42">
        <f t="shared" ref="M3:M19" si="0">AVERAGE(B3:K3)</f>
        <v>76.963636633910951</v>
      </c>
      <c r="N3" s="42">
        <f>MAX(B3:K3)-MIN(B3:K3)</f>
        <v>3.7530000000000001</v>
      </c>
      <c r="O3" s="17">
        <v>74</v>
      </c>
      <c r="P3" s="18">
        <v>82</v>
      </c>
      <c r="Q3" s="54">
        <f>M3/M3*100</f>
        <v>100</v>
      </c>
    </row>
    <row r="4" spans="1:18" ht="15.9" customHeight="1" x14ac:dyDescent="0.3">
      <c r="A4" s="94">
        <v>9</v>
      </c>
      <c r="B4" s="47">
        <v>77.125</v>
      </c>
      <c r="C4" s="47">
        <v>78.025333333333336</v>
      </c>
      <c r="D4" s="42">
        <v>76.82352941176471</v>
      </c>
      <c r="E4" s="47">
        <v>79.566999999999993</v>
      </c>
      <c r="F4" s="47">
        <v>76</v>
      </c>
      <c r="G4" s="47">
        <v>75.28086419753086</v>
      </c>
      <c r="H4" s="46">
        <v>76.180000000000007</v>
      </c>
      <c r="I4" s="47">
        <v>75.900000000000006</v>
      </c>
      <c r="J4" s="47">
        <v>77.459999999999994</v>
      </c>
      <c r="K4" s="47">
        <v>79.083333333333329</v>
      </c>
      <c r="L4" s="43">
        <v>78</v>
      </c>
      <c r="M4" s="42">
        <f t="shared" si="0"/>
        <v>77.144506027596236</v>
      </c>
      <c r="N4" s="42">
        <f t="shared" ref="N4:N17" si="1">MAX(B4:K4)-MIN(B4:K4)</f>
        <v>4.2861358024691327</v>
      </c>
      <c r="O4" s="17">
        <v>74</v>
      </c>
      <c r="P4" s="18">
        <v>82</v>
      </c>
      <c r="Q4" s="54">
        <f t="shared" ref="Q4:Q17" si="2">M4/M$3*100</f>
        <v>100.2350062985532</v>
      </c>
    </row>
    <row r="5" spans="1:18" ht="15.9" customHeight="1" x14ac:dyDescent="0.3">
      <c r="A5" s="94">
        <v>10</v>
      </c>
      <c r="B5" s="47">
        <v>77.261904761904759</v>
      </c>
      <c r="C5" s="47">
        <v>77.755555555555546</v>
      </c>
      <c r="D5" s="42">
        <v>77.058823529411768</v>
      </c>
      <c r="E5" s="42">
        <v>79.453999999999994</v>
      </c>
      <c r="F5" s="47">
        <v>76</v>
      </c>
      <c r="G5" s="47">
        <v>75.75333333333333</v>
      </c>
      <c r="H5" s="46">
        <v>76.141000000000005</v>
      </c>
      <c r="I5" s="47">
        <v>76.5</v>
      </c>
      <c r="J5" s="47">
        <v>77.599999999999994</v>
      </c>
      <c r="K5" s="47">
        <v>75.599999999999994</v>
      </c>
      <c r="L5" s="43">
        <v>78</v>
      </c>
      <c r="M5" s="42">
        <f t="shared" si="0"/>
        <v>76.912461718020538</v>
      </c>
      <c r="N5" s="42">
        <f t="shared" si="1"/>
        <v>3.8539999999999992</v>
      </c>
      <c r="O5" s="17">
        <v>74</v>
      </c>
      <c r="P5" s="18">
        <v>82</v>
      </c>
      <c r="Q5" s="54">
        <f t="shared" si="2"/>
        <v>99.933507669168705</v>
      </c>
    </row>
    <row r="6" spans="1:18" ht="15.9" customHeight="1" x14ac:dyDescent="0.3">
      <c r="A6" s="94">
        <v>11</v>
      </c>
      <c r="B6" s="47">
        <v>77.60526315789474</v>
      </c>
      <c r="C6" s="47">
        <v>77.436708860759509</v>
      </c>
      <c r="D6" s="42">
        <v>76.95</v>
      </c>
      <c r="E6" s="42">
        <v>79.667000000000002</v>
      </c>
      <c r="F6" s="47">
        <v>75.666666666666671</v>
      </c>
      <c r="G6" s="47">
        <v>75.488095238095255</v>
      </c>
      <c r="H6" s="46">
        <v>75.459000000000003</v>
      </c>
      <c r="I6" s="47">
        <v>75.3</v>
      </c>
      <c r="J6" s="47">
        <v>77.650000000000006</v>
      </c>
      <c r="K6" s="47">
        <v>79.333333333333329</v>
      </c>
      <c r="L6" s="43">
        <v>78</v>
      </c>
      <c r="M6" s="42">
        <f t="shared" si="0"/>
        <v>77.055606725674949</v>
      </c>
      <c r="N6" s="42">
        <f t="shared" si="1"/>
        <v>4.3670000000000044</v>
      </c>
      <c r="O6" s="17">
        <v>74</v>
      </c>
      <c r="P6" s="18">
        <v>82</v>
      </c>
      <c r="Q6" s="54">
        <f t="shared" si="2"/>
        <v>100.11949811077857</v>
      </c>
    </row>
    <row r="7" spans="1:18" ht="15.9" customHeight="1" x14ac:dyDescent="0.3">
      <c r="A7" s="94">
        <v>12</v>
      </c>
      <c r="B7" s="47">
        <v>77.34210526315789</v>
      </c>
      <c r="C7" s="47">
        <v>77.448235294117666</v>
      </c>
      <c r="D7" s="42">
        <v>77.349999999999994</v>
      </c>
      <c r="E7" s="42">
        <v>80.28</v>
      </c>
      <c r="F7" s="47">
        <v>75.650000000000006</v>
      </c>
      <c r="G7" s="47">
        <v>75.386904761904788</v>
      </c>
      <c r="H7" s="46">
        <v>75.721999999999994</v>
      </c>
      <c r="I7" s="47">
        <v>76.400000000000006</v>
      </c>
      <c r="J7" s="47">
        <v>77.290000000000006</v>
      </c>
      <c r="K7" s="47">
        <v>78.533333333333331</v>
      </c>
      <c r="L7" s="43">
        <v>78</v>
      </c>
      <c r="M7" s="42">
        <f t="shared" si="0"/>
        <v>77.140257865251357</v>
      </c>
      <c r="N7" s="42">
        <f t="shared" si="1"/>
        <v>4.8930952380952135</v>
      </c>
      <c r="O7" s="17">
        <v>74</v>
      </c>
      <c r="P7" s="18">
        <v>82</v>
      </c>
      <c r="Q7" s="54">
        <f t="shared" si="2"/>
        <v>100.22948659791186</v>
      </c>
    </row>
    <row r="8" spans="1:18" ht="15.9" customHeight="1" x14ac:dyDescent="0.3">
      <c r="A8" s="94">
        <v>1</v>
      </c>
      <c r="B8" s="47">
        <v>77.184210526315795</v>
      </c>
      <c r="C8" s="47">
        <v>77.167368421052643</v>
      </c>
      <c r="D8" s="42">
        <v>77</v>
      </c>
      <c r="E8" s="42">
        <v>80.281999999999996</v>
      </c>
      <c r="F8" s="47">
        <v>76.05263157894737</v>
      </c>
      <c r="G8" s="47">
        <v>75.788461538461533</v>
      </c>
      <c r="H8" s="46">
        <v>76</v>
      </c>
      <c r="I8" s="47">
        <v>75.8</v>
      </c>
      <c r="J8" s="47">
        <v>77.650000000000006</v>
      </c>
      <c r="K8" s="47">
        <v>75.285714285714292</v>
      </c>
      <c r="L8" s="43">
        <v>78</v>
      </c>
      <c r="M8" s="42">
        <f t="shared" si="0"/>
        <v>76.821038635049163</v>
      </c>
      <c r="N8" s="42">
        <f t="shared" si="1"/>
        <v>4.9962857142857047</v>
      </c>
      <c r="O8" s="17">
        <v>74</v>
      </c>
      <c r="P8" s="18">
        <v>82</v>
      </c>
      <c r="Q8" s="54">
        <f t="shared" si="2"/>
        <v>99.814720295065996</v>
      </c>
    </row>
    <row r="9" spans="1:18" ht="15.9" customHeight="1" x14ac:dyDescent="0.3">
      <c r="A9" s="94">
        <v>2</v>
      </c>
      <c r="B9" s="47">
        <v>77.1399613899614</v>
      </c>
      <c r="C9" s="47">
        <v>77.295744680851072</v>
      </c>
      <c r="D9" s="42">
        <v>77</v>
      </c>
      <c r="E9" s="42">
        <v>80.494</v>
      </c>
      <c r="F9" s="47">
        <v>75.611111111111114</v>
      </c>
      <c r="G9" s="47">
        <v>75.788888888888877</v>
      </c>
      <c r="H9" s="46">
        <v>75.906999999999996</v>
      </c>
      <c r="I9" s="47">
        <v>76.099999999999994</v>
      </c>
      <c r="J9" s="47">
        <v>77.19</v>
      </c>
      <c r="K9" s="47">
        <v>78.769230769230774</v>
      </c>
      <c r="L9" s="43">
        <v>78</v>
      </c>
      <c r="M9" s="42">
        <f t="shared" si="0"/>
        <v>77.12959368400432</v>
      </c>
      <c r="N9" s="42">
        <f t="shared" si="1"/>
        <v>4.8828888888888855</v>
      </c>
      <c r="O9" s="17">
        <v>74</v>
      </c>
      <c r="P9" s="18">
        <v>82</v>
      </c>
      <c r="Q9" s="54">
        <f t="shared" si="2"/>
        <v>100.21563046829864</v>
      </c>
    </row>
    <row r="10" spans="1:18" ht="15.9" customHeight="1" x14ac:dyDescent="0.3">
      <c r="A10" s="94">
        <v>3</v>
      </c>
      <c r="B10" s="47">
        <v>77</v>
      </c>
      <c r="C10" s="47">
        <v>77.395061728395078</v>
      </c>
      <c r="D10" s="42">
        <v>77.647058823529406</v>
      </c>
      <c r="E10" s="42">
        <v>80.034999999999997</v>
      </c>
      <c r="F10" s="47">
        <v>75.818181818181813</v>
      </c>
      <c r="G10" s="47">
        <v>75.725000000000009</v>
      </c>
      <c r="H10" s="46">
        <v>76.400000000000006</v>
      </c>
      <c r="I10" s="47">
        <v>75.400000000000006</v>
      </c>
      <c r="J10" s="47">
        <v>76.89</v>
      </c>
      <c r="K10" s="47">
        <v>78.84615384615384</v>
      </c>
      <c r="L10" s="43">
        <v>78</v>
      </c>
      <c r="M10" s="42">
        <f t="shared" si="0"/>
        <v>77.115645621626015</v>
      </c>
      <c r="N10" s="42">
        <f t="shared" si="1"/>
        <v>4.6349999999999909</v>
      </c>
      <c r="O10" s="17">
        <v>74</v>
      </c>
      <c r="P10" s="18">
        <v>82</v>
      </c>
      <c r="Q10" s="54">
        <f t="shared" si="2"/>
        <v>100.19750754299477</v>
      </c>
    </row>
    <row r="11" spans="1:18" ht="15.9" customHeight="1" x14ac:dyDescent="0.3">
      <c r="A11" s="94">
        <v>4</v>
      </c>
      <c r="B11" s="47">
        <v>76.89473684210526</v>
      </c>
      <c r="C11" s="47">
        <v>77.324137931034485</v>
      </c>
      <c r="D11" s="42">
        <v>77.375</v>
      </c>
      <c r="E11" s="42">
        <v>80.421999999999997</v>
      </c>
      <c r="F11" s="47">
        <v>75.900000000000006</v>
      </c>
      <c r="G11" s="47">
        <v>76.272727272727266</v>
      </c>
      <c r="H11" s="46">
        <v>76.802999999999997</v>
      </c>
      <c r="I11" s="47">
        <v>76.2</v>
      </c>
      <c r="J11" s="47">
        <v>76.900000000000006</v>
      </c>
      <c r="K11" s="47">
        <v>78.692307692307693</v>
      </c>
      <c r="L11" s="43">
        <v>78</v>
      </c>
      <c r="M11" s="42">
        <f t="shared" si="0"/>
        <v>77.27839097381748</v>
      </c>
      <c r="N11" s="42">
        <f t="shared" si="1"/>
        <v>4.5219999999999914</v>
      </c>
      <c r="O11" s="17">
        <v>74</v>
      </c>
      <c r="P11" s="18">
        <v>82</v>
      </c>
      <c r="Q11" s="54">
        <f t="shared" si="2"/>
        <v>100.40896500434835</v>
      </c>
    </row>
    <row r="12" spans="1:18" ht="15.9" customHeight="1" x14ac:dyDescent="0.3">
      <c r="A12" s="94">
        <v>5</v>
      </c>
      <c r="B12" s="47">
        <v>77.15789473684211</v>
      </c>
      <c r="C12" s="47">
        <v>77.375294117647059</v>
      </c>
      <c r="D12" s="42">
        <v>76.733333333333334</v>
      </c>
      <c r="E12" s="42">
        <v>79.22</v>
      </c>
      <c r="F12" s="47">
        <v>75.631578947368425</v>
      </c>
      <c r="G12" s="47">
        <v>76.204861111111114</v>
      </c>
      <c r="H12" s="46">
        <v>76.552000000000007</v>
      </c>
      <c r="I12" s="47">
        <v>75.8</v>
      </c>
      <c r="J12" s="47">
        <v>79.62</v>
      </c>
      <c r="K12" s="47">
        <v>79</v>
      </c>
      <c r="L12" s="43">
        <v>78</v>
      </c>
      <c r="M12" s="42">
        <f t="shared" si="0"/>
        <v>77.329496224630205</v>
      </c>
      <c r="N12" s="42">
        <f t="shared" si="1"/>
        <v>3.9884210526315798</v>
      </c>
      <c r="O12" s="17">
        <v>74</v>
      </c>
      <c r="P12" s="18">
        <v>82</v>
      </c>
      <c r="Q12" s="54">
        <f t="shared" si="2"/>
        <v>100.47536681830604</v>
      </c>
    </row>
    <row r="13" spans="1:18" ht="15.9" customHeight="1" x14ac:dyDescent="0.3">
      <c r="A13" s="94">
        <v>6</v>
      </c>
      <c r="B13" s="47">
        <v>77.526315789473685</v>
      </c>
      <c r="C13" s="47">
        <v>77.08</v>
      </c>
      <c r="D13" s="42">
        <v>76.900000000000006</v>
      </c>
      <c r="E13" s="42">
        <v>77.561000000000007</v>
      </c>
      <c r="F13" s="47">
        <v>75.714285714285708</v>
      </c>
      <c r="G13" s="47">
        <v>75.721014492753625</v>
      </c>
      <c r="H13" s="46">
        <v>76.727000000000004</v>
      </c>
      <c r="I13" s="47">
        <v>75.900000000000006</v>
      </c>
      <c r="J13" s="47">
        <v>79.39</v>
      </c>
      <c r="K13" s="47">
        <v>75</v>
      </c>
      <c r="L13" s="43">
        <v>78</v>
      </c>
      <c r="M13" s="42">
        <f t="shared" si="0"/>
        <v>76.75196159965131</v>
      </c>
      <c r="N13" s="42">
        <f t="shared" si="1"/>
        <v>4.3900000000000006</v>
      </c>
      <c r="O13" s="17">
        <v>74</v>
      </c>
      <c r="P13" s="18">
        <v>82</v>
      </c>
      <c r="Q13" s="54">
        <f t="shared" si="2"/>
        <v>99.724967473579113</v>
      </c>
    </row>
    <row r="14" spans="1:18" ht="15.9" customHeight="1" x14ac:dyDescent="0.3">
      <c r="A14" s="94">
        <v>7</v>
      </c>
      <c r="B14" s="47">
        <v>77.315789473684205</v>
      </c>
      <c r="C14" s="47">
        <v>77.214285714285694</v>
      </c>
      <c r="D14" s="42">
        <v>76.625</v>
      </c>
      <c r="E14" s="42">
        <v>77.241</v>
      </c>
      <c r="F14" s="47">
        <v>75.7</v>
      </c>
      <c r="G14" s="47">
        <v>75.885964912280699</v>
      </c>
      <c r="H14" s="46">
        <v>76.870999999999995</v>
      </c>
      <c r="I14" s="47">
        <v>76.2</v>
      </c>
      <c r="J14" s="47">
        <v>79.44</v>
      </c>
      <c r="K14" s="47">
        <v>74.92307692307692</v>
      </c>
      <c r="L14" s="43">
        <v>78</v>
      </c>
      <c r="M14" s="42">
        <f t="shared" si="0"/>
        <v>76.741611702332762</v>
      </c>
      <c r="N14" s="42">
        <f t="shared" si="1"/>
        <v>4.5169230769230779</v>
      </c>
      <c r="O14" s="17">
        <v>74</v>
      </c>
      <c r="P14" s="18">
        <v>82</v>
      </c>
      <c r="Q14" s="54">
        <f t="shared" si="2"/>
        <v>99.71151969775768</v>
      </c>
    </row>
    <row r="15" spans="1:18" ht="15.9" customHeight="1" x14ac:dyDescent="0.3">
      <c r="A15" s="94">
        <v>8</v>
      </c>
      <c r="B15" s="47">
        <v>76.71052631578948</v>
      </c>
      <c r="C15" s="47">
        <v>77.098888888888879</v>
      </c>
      <c r="D15" s="42">
        <v>76.523809523809518</v>
      </c>
      <c r="E15" s="42">
        <v>77.418999999999997</v>
      </c>
      <c r="F15" s="47">
        <v>75.63636363636364</v>
      </c>
      <c r="G15" s="47">
        <v>75.859523809523807</v>
      </c>
      <c r="H15" s="46">
        <v>76.364000000000004</v>
      </c>
      <c r="I15" s="47">
        <v>75.599999999999994</v>
      </c>
      <c r="J15" s="47">
        <v>79.75</v>
      </c>
      <c r="K15" s="47">
        <v>75.400000000000006</v>
      </c>
      <c r="L15" s="43">
        <v>78</v>
      </c>
      <c r="M15" s="42">
        <f t="shared" si="0"/>
        <v>76.636211217437534</v>
      </c>
      <c r="N15" s="42">
        <f t="shared" si="1"/>
        <v>4.3499999999999943</v>
      </c>
      <c r="O15" s="17">
        <v>74</v>
      </c>
      <c r="P15" s="18">
        <v>82</v>
      </c>
      <c r="Q15" s="54">
        <f t="shared" si="2"/>
        <v>99.574571277042338</v>
      </c>
      <c r="R15" s="7"/>
    </row>
    <row r="16" spans="1:18" ht="15.9" customHeight="1" x14ac:dyDescent="0.3">
      <c r="A16" s="94">
        <v>9</v>
      </c>
      <c r="B16" s="47">
        <v>77.026315789473685</v>
      </c>
      <c r="C16" s="47">
        <v>76.596000000000018</v>
      </c>
      <c r="D16" s="42">
        <v>76.647058823529406</v>
      </c>
      <c r="E16" s="42">
        <v>77.295000000000002</v>
      </c>
      <c r="F16" s="47">
        <v>75.7</v>
      </c>
      <c r="G16" s="47">
        <v>75.955357142857139</v>
      </c>
      <c r="H16" s="46">
        <v>76.426000000000002</v>
      </c>
      <c r="I16" s="47">
        <v>75.8</v>
      </c>
      <c r="J16" s="47">
        <v>80.17</v>
      </c>
      <c r="K16" s="47">
        <v>75</v>
      </c>
      <c r="L16" s="43">
        <v>78</v>
      </c>
      <c r="M16" s="42">
        <f t="shared" si="0"/>
        <v>76.661573175586028</v>
      </c>
      <c r="N16" s="42">
        <f t="shared" si="1"/>
        <v>5.1700000000000017</v>
      </c>
      <c r="O16" s="17">
        <v>74</v>
      </c>
      <c r="P16" s="18">
        <v>82</v>
      </c>
      <c r="Q16" s="54">
        <f t="shared" si="2"/>
        <v>99.607524447211688</v>
      </c>
      <c r="R16" s="7"/>
    </row>
    <row r="17" spans="1:18" ht="15.9" customHeight="1" x14ac:dyDescent="0.3">
      <c r="A17" s="94">
        <v>10</v>
      </c>
      <c r="B17" s="47">
        <v>76.843073593073584</v>
      </c>
      <c r="C17" s="47">
        <v>76.543902439024379</v>
      </c>
      <c r="D17" s="42">
        <v>75.944444444444443</v>
      </c>
      <c r="E17" s="42">
        <v>78.102000000000004</v>
      </c>
      <c r="F17" s="47">
        <v>75.599999999999994</v>
      </c>
      <c r="G17" s="47">
        <v>75.264367816091948</v>
      </c>
      <c r="H17" s="46">
        <v>76.658000000000001</v>
      </c>
      <c r="I17" s="47">
        <v>75.7</v>
      </c>
      <c r="J17" s="47">
        <v>78.06</v>
      </c>
      <c r="K17" s="47">
        <v>75.599999999999994</v>
      </c>
      <c r="L17" s="43">
        <v>78</v>
      </c>
      <c r="M17" s="42">
        <f t="shared" si="0"/>
        <v>76.431578829263444</v>
      </c>
      <c r="N17" s="42">
        <f t="shared" si="1"/>
        <v>2.837632183908056</v>
      </c>
      <c r="O17" s="17">
        <v>74</v>
      </c>
      <c r="P17" s="18">
        <v>82</v>
      </c>
      <c r="Q17" s="54">
        <f t="shared" si="2"/>
        <v>99.308689365630784</v>
      </c>
      <c r="R17" s="7"/>
    </row>
    <row r="18" spans="1:18" ht="15.9" customHeight="1" x14ac:dyDescent="0.3">
      <c r="A18" s="94">
        <v>11</v>
      </c>
      <c r="B18" s="47">
        <v>76.8050193050193</v>
      </c>
      <c r="C18" s="47">
        <v>76.501136363636363</v>
      </c>
      <c r="D18" s="42">
        <v>76.89473684210526</v>
      </c>
      <c r="E18" s="42">
        <v>77.772000000000006</v>
      </c>
      <c r="F18" s="47">
        <v>75.5</v>
      </c>
      <c r="G18" s="47">
        <v>75.490740740740748</v>
      </c>
      <c r="H18" s="46">
        <v>76.381</v>
      </c>
      <c r="I18" s="47">
        <v>75.8</v>
      </c>
      <c r="J18" s="47">
        <v>76.849999999999994</v>
      </c>
      <c r="K18" s="47">
        <v>75.2</v>
      </c>
      <c r="L18" s="43">
        <v>78</v>
      </c>
      <c r="M18" s="42">
        <f t="shared" si="0"/>
        <v>76.319463325150167</v>
      </c>
      <c r="N18" s="42">
        <f>MAX(B18:K18)-MIN(B18:K18)</f>
        <v>2.5720000000000027</v>
      </c>
      <c r="O18" s="17">
        <v>74</v>
      </c>
      <c r="P18" s="18">
        <v>82</v>
      </c>
      <c r="Q18" s="54">
        <f>M18/M$3*100</f>
        <v>99.163016020377398</v>
      </c>
    </row>
    <row r="19" spans="1:18" ht="15.9" customHeight="1" x14ac:dyDescent="0.3">
      <c r="A19" s="94">
        <v>12</v>
      </c>
      <c r="B19" s="47">
        <v>76.690154440154444</v>
      </c>
      <c r="C19" s="47">
        <v>76.911688311688309</v>
      </c>
      <c r="D19" s="42">
        <v>77.666666666666671</v>
      </c>
      <c r="E19" s="42">
        <v>78.108000000000004</v>
      </c>
      <c r="F19" s="47">
        <v>75.45</v>
      </c>
      <c r="G19" s="47">
        <v>75.050505050505052</v>
      </c>
      <c r="H19" s="46">
        <v>76.850999999999999</v>
      </c>
      <c r="I19" s="47">
        <v>75.599999999999994</v>
      </c>
      <c r="J19" s="47">
        <v>77.13</v>
      </c>
      <c r="K19" s="47">
        <v>76</v>
      </c>
      <c r="L19" s="43">
        <v>78</v>
      </c>
      <c r="M19" s="42">
        <f t="shared" si="0"/>
        <v>76.54580144690145</v>
      </c>
      <c r="N19" s="42">
        <f>MAX(B19:K19)-MIN(B19:K19)</f>
        <v>3.0574949494949522</v>
      </c>
      <c r="O19" s="17">
        <v>74</v>
      </c>
      <c r="P19" s="18">
        <v>82</v>
      </c>
      <c r="Q19" s="54">
        <f>M19/M$3*100</f>
        <v>99.457100514887316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78</v>
      </c>
      <c r="M20" s="42"/>
      <c r="N20" s="42">
        <f>MAX(B20:K20)-MIN(B20:K20)</f>
        <v>0</v>
      </c>
      <c r="O20" s="17">
        <v>74</v>
      </c>
      <c r="P20" s="18">
        <v>82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8.8867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5" t="s">
        <v>7</v>
      </c>
    </row>
    <row r="2" spans="1:19" s="27" customFormat="1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  <c r="R2"/>
      <c r="S2"/>
    </row>
    <row r="3" spans="1:19" s="27" customFormat="1" ht="15.9" customHeight="1" x14ac:dyDescent="0.3">
      <c r="A3" s="94">
        <v>8</v>
      </c>
      <c r="B3" s="47">
        <v>73.5</v>
      </c>
      <c r="C3" s="47">
        <v>74.584523809523816</v>
      </c>
      <c r="D3" s="42">
        <v>72.666666666666671</v>
      </c>
      <c r="E3" s="42">
        <v>73.054000000000002</v>
      </c>
      <c r="F3" s="47">
        <v>73.05</v>
      </c>
      <c r="G3" s="47">
        <v>74.111111111111114</v>
      </c>
      <c r="H3" s="47">
        <v>73.167000000000002</v>
      </c>
      <c r="I3" s="47">
        <v>72.2</v>
      </c>
      <c r="J3" s="47">
        <v>73.06</v>
      </c>
      <c r="K3" s="47"/>
      <c r="L3" s="43">
        <v>73</v>
      </c>
      <c r="M3" s="42">
        <f t="shared" ref="M3:M19" si="0">AVERAGE(B3:K3)</f>
        <v>73.265922398589083</v>
      </c>
      <c r="N3" s="42">
        <f>MAX(B3:K3)-MIN(B3:K3)</f>
        <v>2.384523809523813</v>
      </c>
      <c r="O3" s="22">
        <v>69</v>
      </c>
      <c r="P3" s="23">
        <v>77</v>
      </c>
      <c r="Q3" s="54">
        <f>M3/M3*100</f>
        <v>100</v>
      </c>
    </row>
    <row r="4" spans="1:19" s="27" customFormat="1" ht="15.9" customHeight="1" x14ac:dyDescent="0.3">
      <c r="A4" s="94">
        <v>9</v>
      </c>
      <c r="B4" s="47">
        <v>73.3125</v>
      </c>
      <c r="C4" s="47">
        <v>75.198666666666668</v>
      </c>
      <c r="D4" s="42">
        <v>72.80952380952381</v>
      </c>
      <c r="E4" s="47">
        <v>72.906000000000006</v>
      </c>
      <c r="F4" s="47">
        <v>72.95</v>
      </c>
      <c r="G4" s="47">
        <v>74.083333333333329</v>
      </c>
      <c r="H4" s="47">
        <v>73.016000000000005</v>
      </c>
      <c r="I4" s="47">
        <v>73.3</v>
      </c>
      <c r="J4" s="47">
        <v>73.88</v>
      </c>
      <c r="K4" s="47">
        <v>74.083333333333329</v>
      </c>
      <c r="L4" s="43">
        <v>73</v>
      </c>
      <c r="M4" s="42">
        <f t="shared" si="0"/>
        <v>73.5539357142857</v>
      </c>
      <c r="N4" s="42">
        <f t="shared" ref="N4:N17" si="1">MAX(B4:K4)-MIN(B4:K4)</f>
        <v>2.3891428571428577</v>
      </c>
      <c r="O4" s="22">
        <v>69</v>
      </c>
      <c r="P4" s="23">
        <v>77</v>
      </c>
      <c r="Q4" s="54">
        <f>M4/M$3*100</f>
        <v>100.39310678998858</v>
      </c>
    </row>
    <row r="5" spans="1:19" s="27" customFormat="1" ht="15.9" customHeight="1" x14ac:dyDescent="0.3">
      <c r="A5" s="94">
        <v>10</v>
      </c>
      <c r="B5" s="47">
        <v>73.11904761904762</v>
      </c>
      <c r="C5" s="47">
        <v>74.327160493827165</v>
      </c>
      <c r="D5" s="42">
        <v>73.55</v>
      </c>
      <c r="E5" s="42">
        <v>73.064999999999998</v>
      </c>
      <c r="F5" s="47">
        <v>73</v>
      </c>
      <c r="G5" s="47">
        <v>74.789682539682531</v>
      </c>
      <c r="H5" s="47">
        <v>72.593999999999994</v>
      </c>
      <c r="I5" s="47">
        <v>73.2</v>
      </c>
      <c r="J5" s="47">
        <v>74.22</v>
      </c>
      <c r="K5" s="47">
        <v>75.533333333333331</v>
      </c>
      <c r="L5" s="43">
        <v>73</v>
      </c>
      <c r="M5" s="42">
        <f t="shared" si="0"/>
        <v>73.73982239858907</v>
      </c>
      <c r="N5" s="42">
        <f t="shared" si="1"/>
        <v>2.9393333333333374</v>
      </c>
      <c r="O5" s="22">
        <v>69</v>
      </c>
      <c r="P5" s="23">
        <v>77</v>
      </c>
      <c r="Q5" s="54">
        <f t="shared" ref="Q5:Q17" si="2">M5/M$3*100</f>
        <v>100.64682185726377</v>
      </c>
    </row>
    <row r="6" spans="1:19" s="27" customFormat="1" ht="15.9" customHeight="1" x14ac:dyDescent="0.3">
      <c r="A6" s="94">
        <v>11</v>
      </c>
      <c r="B6" s="47">
        <v>73.10526315789474</v>
      </c>
      <c r="C6" s="47">
        <v>73.820253164556959</v>
      </c>
      <c r="D6" s="42">
        <v>73.400000000000006</v>
      </c>
      <c r="E6" s="42">
        <v>73.006</v>
      </c>
      <c r="F6" s="47">
        <v>73.055555555555557</v>
      </c>
      <c r="G6" s="47">
        <v>74.440476190476176</v>
      </c>
      <c r="H6" s="47">
        <v>73.459000000000003</v>
      </c>
      <c r="I6" s="47">
        <v>73</v>
      </c>
      <c r="J6" s="47">
        <v>74.010000000000005</v>
      </c>
      <c r="K6" s="47">
        <v>74.533333333333331</v>
      </c>
      <c r="L6" s="43">
        <v>73</v>
      </c>
      <c r="M6" s="42">
        <f t="shared" si="0"/>
        <v>73.582988140181669</v>
      </c>
      <c r="N6" s="42">
        <f t="shared" si="1"/>
        <v>1.5333333333333314</v>
      </c>
      <c r="O6" s="22">
        <v>69</v>
      </c>
      <c r="P6" s="23">
        <v>77</v>
      </c>
      <c r="Q6" s="54">
        <f t="shared" si="2"/>
        <v>100.43276018538012</v>
      </c>
    </row>
    <row r="7" spans="1:19" s="27" customFormat="1" ht="15.9" customHeight="1" x14ac:dyDescent="0.3">
      <c r="A7" s="94">
        <v>12</v>
      </c>
      <c r="B7" s="47">
        <v>73.236842105263165</v>
      </c>
      <c r="C7" s="47">
        <v>74.084090909090889</v>
      </c>
      <c r="D7" s="42">
        <v>72.89473684210526</v>
      </c>
      <c r="E7" s="42">
        <v>73.727999999999994</v>
      </c>
      <c r="F7" s="47">
        <v>72.95</v>
      </c>
      <c r="G7" s="47">
        <v>75.145833333333329</v>
      </c>
      <c r="H7" s="47">
        <v>72.906999999999996</v>
      </c>
      <c r="I7" s="47">
        <v>73.3</v>
      </c>
      <c r="J7" s="47">
        <v>73.709999999999994</v>
      </c>
      <c r="K7" s="47">
        <v>73.8</v>
      </c>
      <c r="L7" s="43">
        <v>73</v>
      </c>
      <c r="M7" s="42">
        <f t="shared" si="0"/>
        <v>73.575650318979257</v>
      </c>
      <c r="N7" s="42">
        <f t="shared" si="1"/>
        <v>2.2510964912280684</v>
      </c>
      <c r="O7" s="22">
        <v>69</v>
      </c>
      <c r="P7" s="23">
        <v>77</v>
      </c>
      <c r="Q7" s="54">
        <f t="shared" si="2"/>
        <v>100.42274485906989</v>
      </c>
    </row>
    <row r="8" spans="1:19" s="27" customFormat="1" ht="15.9" customHeight="1" x14ac:dyDescent="0.3">
      <c r="A8" s="94">
        <v>1</v>
      </c>
      <c r="B8" s="47">
        <v>73.236842105263165</v>
      </c>
      <c r="C8" s="47">
        <v>74.007142857142867</v>
      </c>
      <c r="D8" s="42">
        <v>72.588235294117652</v>
      </c>
      <c r="E8" s="42">
        <v>74.203999999999994</v>
      </c>
      <c r="F8" s="47">
        <v>72.684210526315795</v>
      </c>
      <c r="G8" s="47">
        <v>74.591666666666669</v>
      </c>
      <c r="H8" s="47">
        <v>73.119</v>
      </c>
      <c r="I8" s="47">
        <v>73.8</v>
      </c>
      <c r="J8" s="47">
        <v>73.52</v>
      </c>
      <c r="K8" s="47">
        <v>76.428571428571431</v>
      </c>
      <c r="L8" s="43">
        <v>73</v>
      </c>
      <c r="M8" s="42">
        <f t="shared" si="0"/>
        <v>73.817966887807756</v>
      </c>
      <c r="N8" s="42">
        <f t="shared" si="1"/>
        <v>3.8403361344537785</v>
      </c>
      <c r="O8" s="22">
        <v>69</v>
      </c>
      <c r="P8" s="23">
        <v>77</v>
      </c>
      <c r="Q8" s="54">
        <f t="shared" si="2"/>
        <v>100.7534805693367</v>
      </c>
    </row>
    <row r="9" spans="1:19" s="27" customFormat="1" ht="15.9" customHeight="1" x14ac:dyDescent="0.3">
      <c r="A9" s="94">
        <v>2</v>
      </c>
      <c r="B9" s="47">
        <v>73.194015444015449</v>
      </c>
      <c r="C9" s="47">
        <v>73.189361702127712</v>
      </c>
      <c r="D9" s="42">
        <v>73.3125</v>
      </c>
      <c r="E9" s="42">
        <v>74.066000000000003</v>
      </c>
      <c r="F9" s="47">
        <v>73</v>
      </c>
      <c r="G9" s="47">
        <v>74.681034482758619</v>
      </c>
      <c r="H9" s="47">
        <v>72.927000000000007</v>
      </c>
      <c r="I9" s="47">
        <v>73</v>
      </c>
      <c r="J9" s="47">
        <v>73.34</v>
      </c>
      <c r="K9" s="47">
        <v>74.461538461538467</v>
      </c>
      <c r="L9" s="43">
        <v>73</v>
      </c>
      <c r="M9" s="42">
        <f t="shared" si="0"/>
        <v>73.517145009044029</v>
      </c>
      <c r="N9" s="42">
        <f t="shared" si="1"/>
        <v>1.7540344827586125</v>
      </c>
      <c r="O9" s="22">
        <v>69</v>
      </c>
      <c r="P9" s="23">
        <v>77</v>
      </c>
      <c r="Q9" s="54">
        <f t="shared" si="2"/>
        <v>100.34289148656073</v>
      </c>
    </row>
    <row r="10" spans="1:19" s="27" customFormat="1" ht="15.9" customHeight="1" x14ac:dyDescent="0.3">
      <c r="A10" s="94">
        <v>3</v>
      </c>
      <c r="B10" s="47">
        <v>73.263157894736835</v>
      </c>
      <c r="C10" s="47">
        <v>73.035802469135803</v>
      </c>
      <c r="D10" s="42">
        <v>73.631578947368425</v>
      </c>
      <c r="E10" s="42">
        <v>74.090999999999994</v>
      </c>
      <c r="F10" s="47">
        <v>72.772727272727266</v>
      </c>
      <c r="G10" s="47">
        <v>74.650000000000006</v>
      </c>
      <c r="H10" s="47">
        <v>72.44</v>
      </c>
      <c r="I10" s="47">
        <v>72.7</v>
      </c>
      <c r="J10" s="47">
        <v>72.91</v>
      </c>
      <c r="K10" s="47">
        <v>74</v>
      </c>
      <c r="L10" s="43">
        <v>73</v>
      </c>
      <c r="M10" s="42">
        <f t="shared" si="0"/>
        <v>73.349426658396837</v>
      </c>
      <c r="N10" s="42">
        <f t="shared" si="1"/>
        <v>2.210000000000008</v>
      </c>
      <c r="O10" s="22">
        <v>69</v>
      </c>
      <c r="P10" s="23">
        <v>77</v>
      </c>
      <c r="Q10" s="54">
        <f t="shared" si="2"/>
        <v>100.11397421485184</v>
      </c>
    </row>
    <row r="11" spans="1:19" s="27" customFormat="1" ht="15.9" customHeight="1" x14ac:dyDescent="0.3">
      <c r="A11" s="94">
        <v>4</v>
      </c>
      <c r="B11" s="47">
        <v>73.315789473684205</v>
      </c>
      <c r="C11" s="47">
        <v>73.259770114942526</v>
      </c>
      <c r="D11" s="42">
        <v>74.235294117647058</v>
      </c>
      <c r="E11" s="42">
        <v>73.661000000000001</v>
      </c>
      <c r="F11" s="47">
        <v>72.75</v>
      </c>
      <c r="G11" s="47">
        <v>74.613636363636374</v>
      </c>
      <c r="H11" s="47">
        <v>73.081999999999994</v>
      </c>
      <c r="I11" s="47">
        <v>72.5</v>
      </c>
      <c r="J11" s="47">
        <v>73.08</v>
      </c>
      <c r="K11" s="47">
        <v>74.15384615384616</v>
      </c>
      <c r="L11" s="43">
        <v>73</v>
      </c>
      <c r="M11" s="42">
        <f t="shared" si="0"/>
        <v>73.465133622375646</v>
      </c>
      <c r="N11" s="42">
        <f t="shared" si="1"/>
        <v>2.113636363636374</v>
      </c>
      <c r="O11" s="22">
        <v>69</v>
      </c>
      <c r="P11" s="23">
        <v>77</v>
      </c>
      <c r="Q11" s="54">
        <f t="shared" si="2"/>
        <v>100.27190161164256</v>
      </c>
    </row>
    <row r="12" spans="1:19" s="27" customFormat="1" ht="15.9" customHeight="1" x14ac:dyDescent="0.3">
      <c r="A12" s="94">
        <v>5</v>
      </c>
      <c r="B12" s="47">
        <v>73.184210526315795</v>
      </c>
      <c r="C12" s="47">
        <v>72.947674418604663</v>
      </c>
      <c r="D12" s="42">
        <v>73.650000000000006</v>
      </c>
      <c r="E12" s="42">
        <v>73.534999999999997</v>
      </c>
      <c r="F12" s="47">
        <v>73</v>
      </c>
      <c r="G12" s="47">
        <v>74.295833333333334</v>
      </c>
      <c r="H12" s="47">
        <v>73.085999999999999</v>
      </c>
      <c r="I12" s="47">
        <v>72.8</v>
      </c>
      <c r="J12" s="47">
        <v>73.94</v>
      </c>
      <c r="K12" s="47">
        <v>74.733333333333334</v>
      </c>
      <c r="L12" s="43">
        <v>73</v>
      </c>
      <c r="M12" s="42">
        <f t="shared" si="0"/>
        <v>73.517205161158699</v>
      </c>
      <c r="N12" s="42">
        <f t="shared" si="1"/>
        <v>1.9333333333333371</v>
      </c>
      <c r="O12" s="22">
        <v>69</v>
      </c>
      <c r="P12" s="23">
        <v>77</v>
      </c>
      <c r="Q12" s="54">
        <f t="shared" si="2"/>
        <v>100.34297358764223</v>
      </c>
    </row>
    <row r="13" spans="1:19" s="27" customFormat="1" ht="15.9" customHeight="1" x14ac:dyDescent="0.3">
      <c r="A13" s="94">
        <v>6</v>
      </c>
      <c r="B13" s="47">
        <v>73.5</v>
      </c>
      <c r="C13" s="47">
        <v>73.164999999999992</v>
      </c>
      <c r="D13" s="42">
        <v>74.571428571428569</v>
      </c>
      <c r="E13" s="42">
        <v>73.075000000000003</v>
      </c>
      <c r="F13" s="47">
        <v>73.095238095238102</v>
      </c>
      <c r="G13" s="47">
        <v>74.155797101449267</v>
      </c>
      <c r="H13" s="47">
        <v>73.317999999999998</v>
      </c>
      <c r="I13" s="47">
        <v>72.2</v>
      </c>
      <c r="J13" s="47">
        <v>72.790000000000006</v>
      </c>
      <c r="K13" s="47">
        <v>76.5</v>
      </c>
      <c r="L13" s="43">
        <v>73</v>
      </c>
      <c r="M13" s="42">
        <f t="shared" si="0"/>
        <v>73.637046376811583</v>
      </c>
      <c r="N13" s="42">
        <f t="shared" si="1"/>
        <v>4.2999999999999972</v>
      </c>
      <c r="O13" s="22">
        <v>69</v>
      </c>
      <c r="P13" s="23">
        <v>77</v>
      </c>
      <c r="Q13" s="54">
        <f t="shared" si="2"/>
        <v>100.50654378744251</v>
      </c>
    </row>
    <row r="14" spans="1:19" s="27" customFormat="1" ht="15.9" customHeight="1" x14ac:dyDescent="0.3">
      <c r="A14" s="94">
        <v>7</v>
      </c>
      <c r="B14" s="47">
        <v>73.763157894736835</v>
      </c>
      <c r="C14" s="47">
        <v>72.932142857142907</v>
      </c>
      <c r="D14" s="42">
        <v>74.400000000000006</v>
      </c>
      <c r="E14" s="42">
        <v>72.997</v>
      </c>
      <c r="F14" s="47">
        <v>73.349999999999994</v>
      </c>
      <c r="G14" s="47">
        <v>74.364035087719301</v>
      </c>
      <c r="H14" s="47">
        <v>73.048000000000002</v>
      </c>
      <c r="I14" s="47">
        <v>73</v>
      </c>
      <c r="J14" s="47">
        <v>72.39</v>
      </c>
      <c r="K14" s="47">
        <v>74.142857142857139</v>
      </c>
      <c r="L14" s="43">
        <v>73</v>
      </c>
      <c r="M14" s="42">
        <f t="shared" si="0"/>
        <v>73.438719298245616</v>
      </c>
      <c r="N14" s="42">
        <f t="shared" si="1"/>
        <v>2.0100000000000051</v>
      </c>
      <c r="O14" s="22">
        <v>69</v>
      </c>
      <c r="P14" s="23">
        <v>77</v>
      </c>
      <c r="Q14" s="54">
        <f t="shared" si="2"/>
        <v>100.23584893767728</v>
      </c>
    </row>
    <row r="15" spans="1:19" s="27" customFormat="1" ht="15.9" customHeight="1" x14ac:dyDescent="0.3">
      <c r="A15" s="94">
        <v>8</v>
      </c>
      <c r="B15" s="47">
        <v>73.815789473684205</v>
      </c>
      <c r="C15" s="47">
        <v>72.81573033707862</v>
      </c>
      <c r="D15" s="42">
        <v>74.222222222222229</v>
      </c>
      <c r="E15" s="42">
        <v>73.215000000000003</v>
      </c>
      <c r="F15" s="47">
        <v>73.13636363636364</v>
      </c>
      <c r="G15" s="47">
        <v>74.44047619047619</v>
      </c>
      <c r="H15" s="47">
        <v>72.954999999999998</v>
      </c>
      <c r="I15" s="47">
        <v>72.7</v>
      </c>
      <c r="J15" s="47">
        <v>72.37</v>
      </c>
      <c r="K15" s="47">
        <v>75.733333333333334</v>
      </c>
      <c r="L15" s="43">
        <v>73</v>
      </c>
      <c r="M15" s="42">
        <f t="shared" si="0"/>
        <v>73.540391519315818</v>
      </c>
      <c r="N15" s="42">
        <f t="shared" si="1"/>
        <v>3.3633333333333297</v>
      </c>
      <c r="O15" s="22">
        <v>69</v>
      </c>
      <c r="P15" s="23">
        <v>77</v>
      </c>
      <c r="Q15" s="54">
        <f t="shared" si="2"/>
        <v>100.37462043981857</v>
      </c>
      <c r="R15" s="28"/>
    </row>
    <row r="16" spans="1:19" s="27" customFormat="1" ht="15.9" customHeight="1" x14ac:dyDescent="0.3">
      <c r="A16" s="94">
        <v>9</v>
      </c>
      <c r="B16" s="47">
        <v>73.94736842105263</v>
      </c>
      <c r="C16" s="47">
        <v>73.04285714285713</v>
      </c>
      <c r="D16" s="42">
        <v>74.227272727272734</v>
      </c>
      <c r="E16" s="42">
        <v>73.460999999999999</v>
      </c>
      <c r="F16" s="47">
        <v>73.25</v>
      </c>
      <c r="G16" s="47">
        <v>74.357142857142861</v>
      </c>
      <c r="H16" s="47">
        <v>72.311000000000007</v>
      </c>
      <c r="I16" s="47">
        <v>73.400000000000006</v>
      </c>
      <c r="J16" s="47">
        <v>73.78</v>
      </c>
      <c r="K16" s="47">
        <v>76.466666666666669</v>
      </c>
      <c r="L16" s="43">
        <v>73</v>
      </c>
      <c r="M16" s="42">
        <f t="shared" si="0"/>
        <v>73.824330781499199</v>
      </c>
      <c r="N16" s="42">
        <f t="shared" si="1"/>
        <v>4.1556666666666615</v>
      </c>
      <c r="O16" s="22">
        <v>69</v>
      </c>
      <c r="P16" s="23">
        <v>77</v>
      </c>
      <c r="Q16" s="54">
        <f t="shared" si="2"/>
        <v>100.76216659072715</v>
      </c>
      <c r="R16" s="28"/>
    </row>
    <row r="17" spans="1:18" s="27" customFormat="1" ht="15.9" customHeight="1" x14ac:dyDescent="0.3">
      <c r="A17" s="94">
        <v>10</v>
      </c>
      <c r="B17" s="47">
        <v>73.688311688311686</v>
      </c>
      <c r="C17" s="47">
        <v>73.638554216867476</v>
      </c>
      <c r="D17" s="42">
        <v>72.8</v>
      </c>
      <c r="E17" s="42">
        <v>73.712999999999994</v>
      </c>
      <c r="F17" s="47">
        <v>73.05</v>
      </c>
      <c r="G17" s="47">
        <v>73.224137931034477</v>
      </c>
      <c r="H17" s="47">
        <v>72.233000000000004</v>
      </c>
      <c r="I17" s="47">
        <v>73.400000000000006</v>
      </c>
      <c r="J17" s="47">
        <v>73.77</v>
      </c>
      <c r="K17" s="47">
        <v>76.266666666666666</v>
      </c>
      <c r="L17" s="43">
        <v>73</v>
      </c>
      <c r="M17" s="42">
        <f t="shared" si="0"/>
        <v>73.578367050288023</v>
      </c>
      <c r="N17" s="42">
        <f t="shared" si="1"/>
        <v>4.0336666666666616</v>
      </c>
      <c r="O17" s="22">
        <v>69</v>
      </c>
      <c r="P17" s="23">
        <v>77</v>
      </c>
      <c r="Q17" s="54">
        <f t="shared" si="2"/>
        <v>100.42645290125351</v>
      </c>
      <c r="R17" s="28"/>
    </row>
    <row r="18" spans="1:18" s="27" customFormat="1" ht="15.9" customHeight="1" x14ac:dyDescent="0.3">
      <c r="A18" s="94">
        <v>11</v>
      </c>
      <c r="B18" s="47">
        <v>73.777027027027032</v>
      </c>
      <c r="C18" s="47">
        <v>72.953488372092991</v>
      </c>
      <c r="D18" s="42">
        <v>72.526315789473685</v>
      </c>
      <c r="E18" s="42">
        <v>73.686000000000007</v>
      </c>
      <c r="F18" s="47">
        <v>73.05</v>
      </c>
      <c r="G18" s="47">
        <v>73.666666666666671</v>
      </c>
      <c r="H18" s="47">
        <v>72.512</v>
      </c>
      <c r="I18" s="47">
        <v>73.900000000000006</v>
      </c>
      <c r="J18" s="47">
        <v>73.959999999999994</v>
      </c>
      <c r="K18" s="47">
        <v>74.666666666666671</v>
      </c>
      <c r="L18" s="43">
        <v>73</v>
      </c>
      <c r="M18" s="42">
        <f t="shared" si="0"/>
        <v>73.469816452192703</v>
      </c>
      <c r="N18" s="42">
        <f>MAX(B18:K18)-MIN(B18:K18)</f>
        <v>2.1546666666666709</v>
      </c>
      <c r="O18" s="22">
        <v>69</v>
      </c>
      <c r="P18" s="23">
        <v>77</v>
      </c>
      <c r="Q18" s="54">
        <f>M18/M$3*100</f>
        <v>100.27829316403658</v>
      </c>
      <c r="R18" s="28"/>
    </row>
    <row r="19" spans="1:18" s="27" customFormat="1" ht="15.9" customHeight="1" x14ac:dyDescent="0.3">
      <c r="A19" s="94">
        <v>12</v>
      </c>
      <c r="B19" s="47">
        <v>73.304054054054049</v>
      </c>
      <c r="C19" s="47">
        <v>72.801282051282058</v>
      </c>
      <c r="D19" s="42">
        <v>72.25</v>
      </c>
      <c r="E19" s="42">
        <v>73.75</v>
      </c>
      <c r="F19" s="47">
        <v>73</v>
      </c>
      <c r="G19" s="47">
        <v>73.858585858585855</v>
      </c>
      <c r="H19" s="47">
        <v>73.111999999999995</v>
      </c>
      <c r="I19" s="47">
        <v>73.900000000000006</v>
      </c>
      <c r="J19" s="47">
        <v>73.98</v>
      </c>
      <c r="K19" s="47">
        <v>74.400000000000006</v>
      </c>
      <c r="L19" s="43">
        <v>73</v>
      </c>
      <c r="M19" s="42">
        <f t="shared" si="0"/>
        <v>73.435592196392193</v>
      </c>
      <c r="N19" s="42">
        <f>MAX(B19:K19)-MIN(B19:K19)</f>
        <v>2.1500000000000057</v>
      </c>
      <c r="O19" s="22">
        <v>69</v>
      </c>
      <c r="P19" s="23">
        <v>77</v>
      </c>
      <c r="Q19" s="54">
        <f>M19/M$3*100</f>
        <v>100.23158078441988</v>
      </c>
    </row>
    <row r="20" spans="1:18" s="27" customFormat="1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73</v>
      </c>
      <c r="M20" s="42"/>
      <c r="N20" s="42">
        <f>MAX(B20:K20)-MIN(B20:K20)</f>
        <v>0</v>
      </c>
      <c r="O20" s="22">
        <v>69</v>
      </c>
      <c r="P20" s="23">
        <v>77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5" width="10.44140625" customWidth="1"/>
    <col min="6" max="6" width="9.44140625" customWidth="1"/>
    <col min="7" max="7" width="9.6640625" customWidth="1"/>
    <col min="8" max="8" width="10.21875" customWidth="1"/>
    <col min="9" max="9" width="9.44140625" customWidth="1"/>
    <col min="10" max="10" width="9.77734375" customWidth="1"/>
    <col min="11" max="11" width="10.33203125" customWidth="1"/>
    <col min="12" max="12" width="6.88671875" customWidth="1"/>
    <col min="13" max="13" width="9.77734375" customWidth="1"/>
    <col min="14" max="14" width="6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5" t="s">
        <v>14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144.37894736842105</v>
      </c>
      <c r="C3" s="47">
        <v>145.11839080459777</v>
      </c>
      <c r="D3" s="42">
        <v>144.52307692307693</v>
      </c>
      <c r="E3" s="42">
        <v>145.054</v>
      </c>
      <c r="F3" s="47">
        <v>145.4</v>
      </c>
      <c r="G3" s="47">
        <v>144.68333333333334</v>
      </c>
      <c r="H3" s="47">
        <v>144.833</v>
      </c>
      <c r="I3" s="47">
        <v>145.19999999999999</v>
      </c>
      <c r="J3" s="47">
        <v>145.01</v>
      </c>
      <c r="K3" s="47"/>
      <c r="L3" s="45">
        <v>145</v>
      </c>
      <c r="M3" s="42">
        <f t="shared" ref="M3:M19" si="0">AVERAGE(B3:K3)</f>
        <v>144.91119426993657</v>
      </c>
      <c r="N3" s="42">
        <f t="shared" ref="N3:N20" si="1">MAX(B3:K3)-MIN(B3:K3)</f>
        <v>1.0210526315789537</v>
      </c>
      <c r="O3" s="22">
        <v>143</v>
      </c>
      <c r="P3" s="23">
        <v>147</v>
      </c>
      <c r="Q3" s="54">
        <f>M3/M3*100</f>
        <v>100</v>
      </c>
    </row>
    <row r="4" spans="1:18" ht="15.9" customHeight="1" x14ac:dyDescent="0.3">
      <c r="A4" s="94">
        <v>9</v>
      </c>
      <c r="B4" s="47">
        <v>144.48750000000001</v>
      </c>
      <c r="C4" s="47">
        <v>145.16582278481008</v>
      </c>
      <c r="D4" s="42">
        <v>144.28666666666669</v>
      </c>
      <c r="E4" s="47">
        <v>144.959</v>
      </c>
      <c r="F4" s="47">
        <v>145.30000000000001</v>
      </c>
      <c r="G4" s="47">
        <v>144.68333333333334</v>
      </c>
      <c r="H4" s="47">
        <v>144.96700000000001</v>
      </c>
      <c r="I4" s="47">
        <v>145.6</v>
      </c>
      <c r="J4" s="47">
        <v>145.09</v>
      </c>
      <c r="K4" s="47">
        <v>144.25</v>
      </c>
      <c r="L4" s="45">
        <v>145</v>
      </c>
      <c r="M4" s="42">
        <f t="shared" si="0"/>
        <v>144.87893227848102</v>
      </c>
      <c r="N4" s="42">
        <f t="shared" si="1"/>
        <v>1.3499999999999943</v>
      </c>
      <c r="O4" s="22">
        <v>143</v>
      </c>
      <c r="P4" s="23">
        <v>147</v>
      </c>
      <c r="Q4" s="54">
        <f>M4/M$3*100</f>
        <v>99.977736715497997</v>
      </c>
    </row>
    <row r="5" spans="1:18" ht="15.9" customHeight="1" x14ac:dyDescent="0.3">
      <c r="A5" s="94">
        <v>10</v>
      </c>
      <c r="B5" s="47">
        <v>144.48095238095237</v>
      </c>
      <c r="C5" s="47">
        <v>144.90119047619049</v>
      </c>
      <c r="D5" s="42">
        <v>145.00714285714284</v>
      </c>
      <c r="E5" s="42">
        <v>144.90600000000001</v>
      </c>
      <c r="F5" s="47">
        <v>145.47619047619048</v>
      </c>
      <c r="G5" s="47">
        <v>144.13157894736841</v>
      </c>
      <c r="H5" s="47">
        <v>145.06200000000001</v>
      </c>
      <c r="I5" s="47">
        <v>145.6</v>
      </c>
      <c r="J5" s="47">
        <v>144.91999999999999</v>
      </c>
      <c r="K5" s="47">
        <v>144.73333333333332</v>
      </c>
      <c r="L5" s="45">
        <v>145</v>
      </c>
      <c r="M5" s="42">
        <f t="shared" si="0"/>
        <v>144.92183884711781</v>
      </c>
      <c r="N5" s="42">
        <f t="shared" si="1"/>
        <v>1.4684210526315837</v>
      </c>
      <c r="O5" s="22">
        <v>143</v>
      </c>
      <c r="P5" s="23">
        <v>147</v>
      </c>
      <c r="Q5" s="54">
        <f t="shared" ref="Q5:Q20" si="2">M5/M$3*100</f>
        <v>100.00734558653998</v>
      </c>
    </row>
    <row r="6" spans="1:18" ht="15.9" customHeight="1" x14ac:dyDescent="0.3">
      <c r="A6" s="94">
        <v>11</v>
      </c>
      <c r="B6" s="47">
        <v>144.40263157894736</v>
      </c>
      <c r="C6" s="47">
        <v>144.81829268292685</v>
      </c>
      <c r="D6" s="42">
        <v>145.04</v>
      </c>
      <c r="E6" s="42">
        <v>144.86199999999999</v>
      </c>
      <c r="F6" s="47">
        <v>145.61111111111111</v>
      </c>
      <c r="G6" s="47">
        <v>144.44814814814814</v>
      </c>
      <c r="H6" s="47">
        <v>145.15600000000001</v>
      </c>
      <c r="I6" s="47">
        <v>145.4</v>
      </c>
      <c r="J6" s="47">
        <v>145.06</v>
      </c>
      <c r="K6" s="47">
        <v>144.26666666666668</v>
      </c>
      <c r="L6" s="45">
        <v>145</v>
      </c>
      <c r="M6" s="42">
        <f t="shared" si="0"/>
        <v>144.90648501877999</v>
      </c>
      <c r="N6" s="42">
        <f t="shared" si="1"/>
        <v>1.3444444444444343</v>
      </c>
      <c r="O6" s="22">
        <v>143</v>
      </c>
      <c r="P6" s="23">
        <v>147</v>
      </c>
      <c r="Q6" s="54">
        <f t="shared" si="2"/>
        <v>99.996750250261684</v>
      </c>
    </row>
    <row r="7" spans="1:18" ht="15.9" customHeight="1" x14ac:dyDescent="0.3">
      <c r="A7" s="94">
        <v>12</v>
      </c>
      <c r="B7" s="47">
        <v>144.49473684210528</v>
      </c>
      <c r="C7" s="47">
        <v>144.67444444444442</v>
      </c>
      <c r="D7" s="42">
        <v>144.96470588235294</v>
      </c>
      <c r="E7" s="42">
        <v>145.03800000000001</v>
      </c>
      <c r="F7" s="47">
        <v>145.5</v>
      </c>
      <c r="G7" s="47">
        <v>144.75294117647059</v>
      </c>
      <c r="H7" s="47">
        <v>145.036</v>
      </c>
      <c r="I7" s="47">
        <v>145.6</v>
      </c>
      <c r="J7" s="47">
        <v>145.04</v>
      </c>
      <c r="K7" s="47">
        <v>144.53333333333333</v>
      </c>
      <c r="L7" s="45">
        <v>145</v>
      </c>
      <c r="M7" s="42">
        <f t="shared" si="0"/>
        <v>144.96341616787066</v>
      </c>
      <c r="N7" s="42">
        <f t="shared" si="1"/>
        <v>1.1052631578947114</v>
      </c>
      <c r="O7" s="22">
        <v>143</v>
      </c>
      <c r="P7" s="23">
        <v>147</v>
      </c>
      <c r="Q7" s="54">
        <f t="shared" si="2"/>
        <v>100.03603717310949</v>
      </c>
    </row>
    <row r="8" spans="1:18" ht="15.9" customHeight="1" x14ac:dyDescent="0.3">
      <c r="A8" s="94">
        <v>1</v>
      </c>
      <c r="B8" s="47">
        <v>144.69736842105269</v>
      </c>
      <c r="C8" s="47">
        <v>144.62421052631581</v>
      </c>
      <c r="D8" s="42">
        <v>144.46250000000001</v>
      </c>
      <c r="E8" s="42">
        <v>145.053</v>
      </c>
      <c r="F8" s="47">
        <v>145.26315789473685</v>
      </c>
      <c r="G8" s="47">
        <v>144.76</v>
      </c>
      <c r="H8" s="47">
        <v>145.4</v>
      </c>
      <c r="I8" s="47">
        <v>145.1</v>
      </c>
      <c r="J8" s="47">
        <v>145.19</v>
      </c>
      <c r="K8" s="47">
        <v>144.85714285714286</v>
      </c>
      <c r="L8" s="45">
        <v>145</v>
      </c>
      <c r="M8" s="42">
        <f t="shared" si="0"/>
        <v>144.94073796992481</v>
      </c>
      <c r="N8" s="42">
        <f t="shared" si="1"/>
        <v>0.9375</v>
      </c>
      <c r="O8" s="22">
        <v>143</v>
      </c>
      <c r="P8" s="23">
        <v>147</v>
      </c>
      <c r="Q8" s="54">
        <f t="shared" si="2"/>
        <v>100.02038745187151</v>
      </c>
    </row>
    <row r="9" spans="1:18" ht="15.9" customHeight="1" x14ac:dyDescent="0.3">
      <c r="A9" s="94">
        <v>2</v>
      </c>
      <c r="B9" s="47">
        <v>144.59729729729727</v>
      </c>
      <c r="C9" s="47">
        <v>144.53297872340426</v>
      </c>
      <c r="D9" s="42">
        <v>144.04285714285714</v>
      </c>
      <c r="E9" s="42">
        <v>144.88</v>
      </c>
      <c r="F9" s="47">
        <v>145.27777777777777</v>
      </c>
      <c r="G9" s="47">
        <v>144.72916666666669</v>
      </c>
      <c r="H9" s="47">
        <v>145.358</v>
      </c>
      <c r="I9" s="47">
        <v>145.19999999999999</v>
      </c>
      <c r="J9" s="47">
        <v>145.15</v>
      </c>
      <c r="K9" s="47">
        <v>144.46153846153845</v>
      </c>
      <c r="L9" s="45">
        <v>145</v>
      </c>
      <c r="M9" s="42">
        <f t="shared" si="0"/>
        <v>144.82296160695418</v>
      </c>
      <c r="N9" s="42">
        <f t="shared" si="1"/>
        <v>1.3151428571428596</v>
      </c>
      <c r="O9" s="22">
        <v>143</v>
      </c>
      <c r="P9" s="23">
        <v>147</v>
      </c>
      <c r="Q9" s="54">
        <f t="shared" si="2"/>
        <v>99.939112596906739</v>
      </c>
    </row>
    <row r="10" spans="1:18" ht="15.9" customHeight="1" x14ac:dyDescent="0.3">
      <c r="A10" s="94">
        <v>3</v>
      </c>
      <c r="B10" s="47">
        <v>144.4657894736842</v>
      </c>
      <c r="C10" s="47">
        <v>144.4</v>
      </c>
      <c r="D10" s="42">
        <v>144.7076923076923</v>
      </c>
      <c r="E10" s="42">
        <v>144.88999999999999</v>
      </c>
      <c r="F10" s="47">
        <v>145</v>
      </c>
      <c r="G10" s="47">
        <v>144.30526315789476</v>
      </c>
      <c r="H10" s="47">
        <v>144.72</v>
      </c>
      <c r="I10" s="47">
        <v>145.19999999999999</v>
      </c>
      <c r="J10" s="47">
        <v>145.16</v>
      </c>
      <c r="K10" s="47">
        <v>144.15384615384616</v>
      </c>
      <c r="L10" s="45">
        <v>145</v>
      </c>
      <c r="M10" s="42">
        <f t="shared" si="0"/>
        <v>144.70025910931173</v>
      </c>
      <c r="N10" s="42">
        <f t="shared" si="1"/>
        <v>1.0461538461538282</v>
      </c>
      <c r="O10" s="22">
        <v>143</v>
      </c>
      <c r="P10" s="23">
        <v>147</v>
      </c>
      <c r="Q10" s="54">
        <f t="shared" si="2"/>
        <v>99.854438325701807</v>
      </c>
    </row>
    <row r="11" spans="1:18" ht="15.9" customHeight="1" x14ac:dyDescent="0.3">
      <c r="A11" s="94">
        <v>4</v>
      </c>
      <c r="B11" s="47">
        <v>144.46052631578945</v>
      </c>
      <c r="C11" s="47">
        <v>144.7681818181818</v>
      </c>
      <c r="D11" s="42">
        <v>144.58823529411765</v>
      </c>
      <c r="E11" s="42">
        <v>144.77099999999999</v>
      </c>
      <c r="F11" s="47">
        <v>145.15</v>
      </c>
      <c r="G11" s="47">
        <v>144.58636363636361</v>
      </c>
      <c r="H11" s="47">
        <v>145.333</v>
      </c>
      <c r="I11" s="47">
        <v>145.4</v>
      </c>
      <c r="J11" s="47">
        <v>145.21</v>
      </c>
      <c r="K11" s="47">
        <v>144.07692307692307</v>
      </c>
      <c r="L11" s="45">
        <v>145</v>
      </c>
      <c r="M11" s="42">
        <f t="shared" si="0"/>
        <v>144.83442301413757</v>
      </c>
      <c r="N11" s="42">
        <f t="shared" si="1"/>
        <v>1.3230769230769397</v>
      </c>
      <c r="O11" s="22">
        <v>143</v>
      </c>
      <c r="P11" s="23">
        <v>147</v>
      </c>
      <c r="Q11" s="54">
        <f t="shared" si="2"/>
        <v>99.947021859708101</v>
      </c>
    </row>
    <row r="12" spans="1:18" ht="15.9" customHeight="1" x14ac:dyDescent="0.3">
      <c r="A12" s="94">
        <v>5</v>
      </c>
      <c r="B12" s="47">
        <v>144.47894736842107</v>
      </c>
      <c r="C12" s="47">
        <v>144.71428571428567</v>
      </c>
      <c r="D12" s="42">
        <v>144.21764705882356</v>
      </c>
      <c r="E12" s="42">
        <v>144.99299999999999</v>
      </c>
      <c r="F12" s="47">
        <v>145.57894736842104</v>
      </c>
      <c r="G12" s="47">
        <v>144.6904761904762</v>
      </c>
      <c r="H12" s="47">
        <v>145.55199999999999</v>
      </c>
      <c r="I12" s="47">
        <v>145.5</v>
      </c>
      <c r="J12" s="47">
        <v>145.24</v>
      </c>
      <c r="K12" s="47">
        <v>144.26666666666668</v>
      </c>
      <c r="L12" s="45">
        <v>145</v>
      </c>
      <c r="M12" s="42">
        <f t="shared" si="0"/>
        <v>144.92319703670941</v>
      </c>
      <c r="N12" s="42">
        <f t="shared" si="1"/>
        <v>1.3613003095974818</v>
      </c>
      <c r="O12" s="22">
        <v>143</v>
      </c>
      <c r="P12" s="23">
        <v>147</v>
      </c>
      <c r="Q12" s="54">
        <f t="shared" si="2"/>
        <v>100.00828284304282</v>
      </c>
    </row>
    <row r="13" spans="1:18" ht="15.9" customHeight="1" x14ac:dyDescent="0.3">
      <c r="A13" s="94">
        <v>6</v>
      </c>
      <c r="B13" s="47">
        <v>144.26052631578949</v>
      </c>
      <c r="C13" s="47">
        <v>144.76836734693876</v>
      </c>
      <c r="D13" s="42">
        <v>144.58000000000001</v>
      </c>
      <c r="E13" s="42">
        <v>145.24199999999999</v>
      </c>
      <c r="F13" s="47">
        <v>145.14285714285714</v>
      </c>
      <c r="G13" s="47">
        <v>144.87619047619052</v>
      </c>
      <c r="H13" s="47">
        <v>145.32</v>
      </c>
      <c r="I13" s="47">
        <v>145.69999999999999</v>
      </c>
      <c r="J13" s="47">
        <v>145.09</v>
      </c>
      <c r="K13" s="47">
        <v>144.41666666666666</v>
      </c>
      <c r="L13" s="45">
        <v>145</v>
      </c>
      <c r="M13" s="42">
        <f t="shared" si="0"/>
        <v>144.93966079484426</v>
      </c>
      <c r="N13" s="42">
        <f t="shared" si="1"/>
        <v>1.4394736842104976</v>
      </c>
      <c r="O13" s="22">
        <v>143</v>
      </c>
      <c r="P13" s="23">
        <v>147</v>
      </c>
      <c r="Q13" s="54">
        <f t="shared" si="2"/>
        <v>100.01964411724788</v>
      </c>
    </row>
    <row r="14" spans="1:18" ht="15.9" customHeight="1" x14ac:dyDescent="0.3">
      <c r="A14" s="94">
        <v>7</v>
      </c>
      <c r="B14" s="47">
        <v>144.32631578947371</v>
      </c>
      <c r="C14" s="47">
        <v>144.78021978021977</v>
      </c>
      <c r="D14" s="42">
        <v>144.37647058823526</v>
      </c>
      <c r="E14" s="42">
        <v>145.096</v>
      </c>
      <c r="F14" s="47">
        <v>145.15</v>
      </c>
      <c r="G14" s="47">
        <v>145.47894736842105</v>
      </c>
      <c r="H14" s="47">
        <v>145.42500000000001</v>
      </c>
      <c r="I14" s="47">
        <v>145.6</v>
      </c>
      <c r="J14" s="47">
        <v>145.09</v>
      </c>
      <c r="K14" s="47">
        <v>144.35714285714286</v>
      </c>
      <c r="L14" s="45">
        <v>145</v>
      </c>
      <c r="M14" s="42">
        <f t="shared" si="0"/>
        <v>144.96800963834926</v>
      </c>
      <c r="N14" s="42">
        <f t="shared" si="1"/>
        <v>1.2736842105262838</v>
      </c>
      <c r="O14" s="22">
        <v>143</v>
      </c>
      <c r="P14" s="23">
        <v>147</v>
      </c>
      <c r="Q14" s="54">
        <f t="shared" si="2"/>
        <v>100.03920702517077</v>
      </c>
    </row>
    <row r="15" spans="1:18" ht="15.9" customHeight="1" x14ac:dyDescent="0.3">
      <c r="A15" s="94">
        <v>8</v>
      </c>
      <c r="B15" s="47">
        <v>144.26052631578943</v>
      </c>
      <c r="C15" s="47">
        <v>144.94795918367348</v>
      </c>
      <c r="D15" s="42">
        <v>144.51111111111109</v>
      </c>
      <c r="E15" s="42">
        <v>145.25899999999999</v>
      </c>
      <c r="F15" s="47">
        <v>145.5</v>
      </c>
      <c r="G15" s="47">
        <v>145.11714285714282</v>
      </c>
      <c r="H15" s="47">
        <v>145.32599999999999</v>
      </c>
      <c r="I15" s="47">
        <v>145.5</v>
      </c>
      <c r="J15" s="47">
        <v>145</v>
      </c>
      <c r="K15" s="47">
        <v>144.26666666666668</v>
      </c>
      <c r="L15" s="45">
        <v>145</v>
      </c>
      <c r="M15" s="42">
        <f t="shared" si="0"/>
        <v>144.96884061343835</v>
      </c>
      <c r="N15" s="42">
        <f t="shared" si="1"/>
        <v>1.2394736842105658</v>
      </c>
      <c r="O15" s="22">
        <v>143</v>
      </c>
      <c r="P15" s="23">
        <v>147</v>
      </c>
      <c r="Q15" s="54">
        <f t="shared" si="2"/>
        <v>100.0397804626428</v>
      </c>
      <c r="R15" s="7"/>
    </row>
    <row r="16" spans="1:18" ht="15.9" customHeight="1" x14ac:dyDescent="0.3">
      <c r="A16" s="94">
        <v>9</v>
      </c>
      <c r="B16" s="47">
        <v>144.3657894736842</v>
      </c>
      <c r="C16" s="47">
        <v>145.07831325301203</v>
      </c>
      <c r="D16" s="42">
        <v>144.2764705882353</v>
      </c>
      <c r="E16" s="42">
        <v>145.34899999999999</v>
      </c>
      <c r="F16" s="47">
        <v>145.69999999999999</v>
      </c>
      <c r="G16" s="47">
        <v>144.72380952380951</v>
      </c>
      <c r="H16" s="47">
        <v>145.07400000000001</v>
      </c>
      <c r="I16" s="47">
        <v>145.5</v>
      </c>
      <c r="J16" s="47">
        <v>145.19999999999999</v>
      </c>
      <c r="K16" s="47">
        <v>144.53333333333333</v>
      </c>
      <c r="L16" s="45">
        <v>145</v>
      </c>
      <c r="M16" s="42">
        <f t="shared" si="0"/>
        <v>144.98007161720744</v>
      </c>
      <c r="N16" s="42">
        <f t="shared" si="1"/>
        <v>1.4235294117646902</v>
      </c>
      <c r="O16" s="22">
        <v>143</v>
      </c>
      <c r="P16" s="23">
        <v>147</v>
      </c>
      <c r="Q16" s="54">
        <f t="shared" si="2"/>
        <v>100.04753072915993</v>
      </c>
      <c r="R16" s="7"/>
    </row>
    <row r="17" spans="1:18" ht="15.9" customHeight="1" x14ac:dyDescent="0.3">
      <c r="A17" s="94">
        <v>10</v>
      </c>
      <c r="B17" s="47">
        <v>144.36829004329002</v>
      </c>
      <c r="C17" s="47">
        <v>144.88602150537628</v>
      </c>
      <c r="D17" s="42">
        <v>144.61176470588236</v>
      </c>
      <c r="E17" s="42">
        <v>145.11699999999999</v>
      </c>
      <c r="F17" s="47">
        <v>145.30000000000001</v>
      </c>
      <c r="G17" s="47">
        <v>144.94615384615383</v>
      </c>
      <c r="H17" s="47">
        <v>145.209</v>
      </c>
      <c r="I17" s="47">
        <v>145.9</v>
      </c>
      <c r="J17" s="47">
        <v>145.13</v>
      </c>
      <c r="K17" s="47">
        <v>144.66666666666666</v>
      </c>
      <c r="L17" s="45">
        <v>145</v>
      </c>
      <c r="M17" s="42">
        <f t="shared" si="0"/>
        <v>145.01348967673692</v>
      </c>
      <c r="N17" s="42">
        <f t="shared" si="1"/>
        <v>1.5317099567099888</v>
      </c>
      <c r="O17" s="22">
        <v>143</v>
      </c>
      <c r="P17" s="23">
        <v>147</v>
      </c>
      <c r="Q17" s="54">
        <f t="shared" si="2"/>
        <v>100.0705917905899</v>
      </c>
      <c r="R17" s="7"/>
    </row>
    <row r="18" spans="1:18" ht="15.9" customHeight="1" x14ac:dyDescent="0.3">
      <c r="A18" s="94">
        <v>11</v>
      </c>
      <c r="B18" s="47">
        <v>144.29372586872586</v>
      </c>
      <c r="C18" s="47">
        <v>144.99797979797978</v>
      </c>
      <c r="D18" s="42">
        <v>144.5333333333333</v>
      </c>
      <c r="E18" s="42">
        <v>145.61699999999999</v>
      </c>
      <c r="F18" s="47">
        <v>145.19999999999999</v>
      </c>
      <c r="G18" s="47">
        <v>145.49615384615385</v>
      </c>
      <c r="H18" s="47">
        <v>145.29499999999999</v>
      </c>
      <c r="I18" s="47">
        <v>145.69999999999999</v>
      </c>
      <c r="J18" s="47">
        <v>144.94</v>
      </c>
      <c r="K18" s="47">
        <v>144.19999999999999</v>
      </c>
      <c r="L18" s="45">
        <v>145</v>
      </c>
      <c r="M18" s="42">
        <f t="shared" si="0"/>
        <v>145.0273192846193</v>
      </c>
      <c r="N18" s="42">
        <f t="shared" si="1"/>
        <v>1.5</v>
      </c>
      <c r="O18" s="22">
        <v>143</v>
      </c>
      <c r="P18" s="23">
        <v>147</v>
      </c>
      <c r="Q18" s="54">
        <f t="shared" si="2"/>
        <v>100.08013529615</v>
      </c>
      <c r="R18" s="7"/>
    </row>
    <row r="19" spans="1:18" ht="15.9" customHeight="1" x14ac:dyDescent="0.3">
      <c r="A19" s="94">
        <v>12</v>
      </c>
      <c r="B19" s="47">
        <v>144.54121621621618</v>
      </c>
      <c r="C19" s="47">
        <v>145.30375000000001</v>
      </c>
      <c r="D19" s="42">
        <v>144.28125</v>
      </c>
      <c r="E19" s="42">
        <v>145.56200000000001</v>
      </c>
      <c r="F19" s="47">
        <v>146.19999999999999</v>
      </c>
      <c r="G19" s="47">
        <v>144.66521739130437</v>
      </c>
      <c r="H19" s="47">
        <v>145.67099999999999</v>
      </c>
      <c r="I19" s="47">
        <v>145.4</v>
      </c>
      <c r="J19" s="47">
        <v>145.09</v>
      </c>
      <c r="K19" s="47">
        <v>144.26666666666668</v>
      </c>
      <c r="L19" s="45">
        <v>145</v>
      </c>
      <c r="M19" s="42">
        <f t="shared" si="0"/>
        <v>145.09811002741873</v>
      </c>
      <c r="N19" s="42">
        <f t="shared" si="1"/>
        <v>1.9333333333333087</v>
      </c>
      <c r="O19" s="22">
        <v>143</v>
      </c>
      <c r="P19" s="23">
        <v>147</v>
      </c>
      <c r="Q19" s="54">
        <f t="shared" si="2"/>
        <v>100.12898641711141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145</v>
      </c>
      <c r="M20" s="42"/>
      <c r="N20" s="42">
        <f t="shared" si="1"/>
        <v>0</v>
      </c>
      <c r="O20" s="22">
        <v>143</v>
      </c>
      <c r="P20" s="23">
        <v>147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33203125" customWidth="1"/>
    <col min="5" max="5" width="9.6640625" customWidth="1"/>
    <col min="6" max="6" width="9.44140625" customWidth="1"/>
    <col min="7" max="7" width="10.21875" customWidth="1"/>
    <col min="8" max="8" width="9.77734375" customWidth="1"/>
    <col min="9" max="10" width="10.6640625" customWidth="1"/>
    <col min="11" max="11" width="9.66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5" t="s">
        <v>133</v>
      </c>
    </row>
    <row r="2" spans="1:18" ht="15.9" customHeight="1" x14ac:dyDescent="0.3">
      <c r="A2" s="1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17" t="s">
        <v>30</v>
      </c>
      <c r="P2" s="18" t="s">
        <v>31</v>
      </c>
      <c r="Q2" s="14" t="s">
        <v>153</v>
      </c>
    </row>
    <row r="3" spans="1:18" ht="15.9" customHeight="1" x14ac:dyDescent="0.3">
      <c r="A3" s="94">
        <v>8</v>
      </c>
      <c r="B3" s="47">
        <v>98.078947368421055</v>
      </c>
      <c r="C3" s="47">
        <v>99.710714285714275</v>
      </c>
      <c r="D3" s="42">
        <v>99.705882352941174</v>
      </c>
      <c r="E3" s="42">
        <v>96.951999999999998</v>
      </c>
      <c r="F3" s="47">
        <v>97.9</v>
      </c>
      <c r="G3" s="47">
        <v>98.416666666666671</v>
      </c>
      <c r="H3" s="47">
        <v>97.5</v>
      </c>
      <c r="I3" s="47">
        <v>99.1</v>
      </c>
      <c r="J3" s="47">
        <v>99.94</v>
      </c>
      <c r="K3" s="47"/>
      <c r="L3" s="44">
        <v>98</v>
      </c>
      <c r="M3" s="42">
        <f t="shared" ref="M3:M19" si="0">AVERAGE(B3:K3)</f>
        <v>98.589356741527027</v>
      </c>
      <c r="N3" s="42">
        <f t="shared" ref="N3:N17" si="1">MAX(B3:K3)-MIN(B3:K3)</f>
        <v>2.9879999999999995</v>
      </c>
      <c r="O3" s="17">
        <v>93</v>
      </c>
      <c r="P3" s="18">
        <v>103</v>
      </c>
      <c r="Q3" s="54">
        <f>M3/M3*100</f>
        <v>100</v>
      </c>
    </row>
    <row r="4" spans="1:18" ht="15.9" customHeight="1" x14ac:dyDescent="0.3">
      <c r="A4" s="94">
        <v>9</v>
      </c>
      <c r="B4" s="47">
        <v>97.96875</v>
      </c>
      <c r="C4" s="47">
        <v>100.29066666666664</v>
      </c>
      <c r="D4" s="42">
        <v>99.0625</v>
      </c>
      <c r="E4" s="47">
        <v>97.055999999999997</v>
      </c>
      <c r="F4" s="47">
        <v>97.9</v>
      </c>
      <c r="G4" s="47">
        <v>99.339506172839506</v>
      </c>
      <c r="H4" s="47">
        <v>97.704999999999998</v>
      </c>
      <c r="I4" s="47">
        <v>98.5</v>
      </c>
      <c r="J4" s="47">
        <v>99.48</v>
      </c>
      <c r="K4" s="47">
        <v>96.5</v>
      </c>
      <c r="L4" s="44">
        <v>98</v>
      </c>
      <c r="M4" s="42">
        <f t="shared" si="0"/>
        <v>98.380242283950622</v>
      </c>
      <c r="N4" s="42">
        <f t="shared" si="1"/>
        <v>3.7906666666666382</v>
      </c>
      <c r="O4" s="17">
        <v>93</v>
      </c>
      <c r="P4" s="18">
        <v>103</v>
      </c>
      <c r="Q4" s="54">
        <f>M4/M$3*100</f>
        <v>99.787893476042612</v>
      </c>
    </row>
    <row r="5" spans="1:18" ht="15.9" customHeight="1" x14ac:dyDescent="0.35">
      <c r="A5" s="94">
        <v>10</v>
      </c>
      <c r="B5" s="47">
        <v>98.11904761904762</v>
      </c>
      <c r="C5" s="47">
        <v>99.106172839506172</v>
      </c>
      <c r="D5" s="42">
        <v>98</v>
      </c>
      <c r="E5" s="42">
        <v>97.116</v>
      </c>
      <c r="F5" s="47">
        <v>97.80952380952381</v>
      </c>
      <c r="G5" s="47">
        <v>96.928571428571431</v>
      </c>
      <c r="H5" s="47">
        <v>98.031000000000006</v>
      </c>
      <c r="I5" s="47">
        <v>97</v>
      </c>
      <c r="J5" s="47">
        <v>98.21</v>
      </c>
      <c r="K5" s="47">
        <v>97.733333333333334</v>
      </c>
      <c r="L5" s="44">
        <v>98</v>
      </c>
      <c r="M5" s="42">
        <f t="shared" si="0"/>
        <v>97.805364902998235</v>
      </c>
      <c r="N5" s="19">
        <f t="shared" si="1"/>
        <v>2.1776014109347415</v>
      </c>
      <c r="O5" s="17">
        <v>93</v>
      </c>
      <c r="P5" s="18">
        <v>103</v>
      </c>
      <c r="Q5" s="54">
        <f t="shared" ref="Q5:Q20" si="2">M5/M$3*100</f>
        <v>99.204790593588939</v>
      </c>
    </row>
    <row r="6" spans="1:18" ht="15.9" customHeight="1" x14ac:dyDescent="0.35">
      <c r="A6" s="94">
        <v>11</v>
      </c>
      <c r="B6" s="47">
        <v>98.15789473684211</v>
      </c>
      <c r="C6" s="47">
        <v>99.04936708860761</v>
      </c>
      <c r="D6" s="42">
        <v>96.833333333333329</v>
      </c>
      <c r="E6" s="42">
        <v>97.311000000000007</v>
      </c>
      <c r="F6" s="47">
        <v>97.833333333333329</v>
      </c>
      <c r="G6" s="47">
        <v>96.393333333333345</v>
      </c>
      <c r="H6" s="47">
        <v>97.805999999999997</v>
      </c>
      <c r="I6" s="47">
        <v>97.5</v>
      </c>
      <c r="J6" s="47">
        <v>98.33</v>
      </c>
      <c r="K6" s="47">
        <v>97.4</v>
      </c>
      <c r="L6" s="44">
        <v>98</v>
      </c>
      <c r="M6" s="42">
        <f t="shared" si="0"/>
        <v>97.661426182544986</v>
      </c>
      <c r="N6" s="19">
        <f t="shared" si="1"/>
        <v>2.6560337552742652</v>
      </c>
      <c r="O6" s="17">
        <v>93</v>
      </c>
      <c r="P6" s="18">
        <v>103</v>
      </c>
      <c r="Q6" s="54">
        <f t="shared" si="2"/>
        <v>99.058792358880282</v>
      </c>
    </row>
    <row r="7" spans="1:18" ht="15.9" customHeight="1" x14ac:dyDescent="0.35">
      <c r="A7" s="94">
        <v>12</v>
      </c>
      <c r="B7" s="47">
        <v>98.078947368421055</v>
      </c>
      <c r="C7" s="47">
        <v>98.676470588235318</v>
      </c>
      <c r="D7" s="42">
        <v>97.78947368421052</v>
      </c>
      <c r="E7" s="42">
        <v>98.349000000000004</v>
      </c>
      <c r="F7" s="47">
        <v>98.5</v>
      </c>
      <c r="G7" s="47">
        <v>96.904761904761912</v>
      </c>
      <c r="H7" s="47">
        <v>97.685000000000002</v>
      </c>
      <c r="I7" s="47">
        <v>97.7</v>
      </c>
      <c r="J7" s="47">
        <v>99.33</v>
      </c>
      <c r="K7" s="47">
        <v>96.86666666666666</v>
      </c>
      <c r="L7" s="44">
        <v>98</v>
      </c>
      <c r="M7" s="42">
        <f t="shared" si="0"/>
        <v>97.988032021229557</v>
      </c>
      <c r="N7" s="19">
        <f t="shared" si="1"/>
        <v>2.4633333333333383</v>
      </c>
      <c r="O7" s="17">
        <v>93</v>
      </c>
      <c r="P7" s="18">
        <v>103</v>
      </c>
      <c r="Q7" s="54">
        <f t="shared" si="2"/>
        <v>99.390071362496087</v>
      </c>
    </row>
    <row r="8" spans="1:18" ht="15.9" customHeight="1" x14ac:dyDescent="0.35">
      <c r="A8" s="94">
        <v>1</v>
      </c>
      <c r="B8" s="47">
        <v>97.94736842105263</v>
      </c>
      <c r="C8" s="47">
        <v>98.6663157894737</v>
      </c>
      <c r="D8" s="42">
        <v>97.666666666666671</v>
      </c>
      <c r="E8" s="42">
        <v>98.391999999999996</v>
      </c>
      <c r="F8" s="47">
        <v>97.631578947368425</v>
      </c>
      <c r="G8" s="47">
        <v>97.064102564102555</v>
      </c>
      <c r="H8" s="47">
        <v>97.864000000000004</v>
      </c>
      <c r="I8" s="47">
        <v>99.8</v>
      </c>
      <c r="J8" s="47">
        <v>98.67</v>
      </c>
      <c r="K8" s="47">
        <v>97.357142857142861</v>
      </c>
      <c r="L8" s="44">
        <v>98</v>
      </c>
      <c r="M8" s="42">
        <f t="shared" si="0"/>
        <v>98.10591752458069</v>
      </c>
      <c r="N8" s="19">
        <f t="shared" si="1"/>
        <v>2.7358974358974422</v>
      </c>
      <c r="O8" s="17">
        <v>93</v>
      </c>
      <c r="P8" s="18">
        <v>103</v>
      </c>
      <c r="Q8" s="54">
        <f t="shared" si="2"/>
        <v>99.50964360360544</v>
      </c>
    </row>
    <row r="9" spans="1:18" ht="15.9" customHeight="1" x14ac:dyDescent="0.35">
      <c r="A9" s="94">
        <v>2</v>
      </c>
      <c r="B9" s="47">
        <v>98.168918918918919</v>
      </c>
      <c r="C9" s="47">
        <v>98.047872340425556</v>
      </c>
      <c r="D9" s="42">
        <v>97.733333333333334</v>
      </c>
      <c r="E9" s="42">
        <v>98.488</v>
      </c>
      <c r="F9" s="47">
        <v>98.222222222222229</v>
      </c>
      <c r="G9" s="47">
        <v>96.62777777777778</v>
      </c>
      <c r="H9" s="47">
        <v>98.63</v>
      </c>
      <c r="I9" s="47">
        <v>99.5</v>
      </c>
      <c r="J9" s="47">
        <v>98.04</v>
      </c>
      <c r="K9" s="47">
        <v>97.15384615384616</v>
      </c>
      <c r="L9" s="44">
        <v>98</v>
      </c>
      <c r="M9" s="42">
        <f t="shared" si="0"/>
        <v>98.061197074652398</v>
      </c>
      <c r="N9" s="19">
        <f t="shared" si="1"/>
        <v>2.87222222222222</v>
      </c>
      <c r="O9" s="17">
        <v>93</v>
      </c>
      <c r="P9" s="18">
        <v>103</v>
      </c>
      <c r="Q9" s="54">
        <f t="shared" si="2"/>
        <v>99.464283281349211</v>
      </c>
    </row>
    <row r="10" spans="1:18" ht="15.9" customHeight="1" x14ac:dyDescent="0.35">
      <c r="A10" s="94">
        <v>3</v>
      </c>
      <c r="B10" s="47">
        <v>98.236842105263165</v>
      </c>
      <c r="C10" s="47">
        <v>98.732098765432085</v>
      </c>
      <c r="D10" s="42">
        <v>97.705882352941174</v>
      </c>
      <c r="E10" s="42">
        <v>98.784999999999997</v>
      </c>
      <c r="F10" s="47">
        <v>98</v>
      </c>
      <c r="G10" s="47">
        <v>96.333333333333329</v>
      </c>
      <c r="H10" s="47">
        <v>98.4</v>
      </c>
      <c r="I10" s="47">
        <v>99</v>
      </c>
      <c r="J10" s="47">
        <v>96.5</v>
      </c>
      <c r="K10" s="47">
        <v>97</v>
      </c>
      <c r="L10" s="44">
        <v>98</v>
      </c>
      <c r="M10" s="42">
        <f t="shared" si="0"/>
        <v>97.869315655696965</v>
      </c>
      <c r="N10" s="19">
        <f t="shared" si="1"/>
        <v>2.6666666666666714</v>
      </c>
      <c r="O10" s="17">
        <v>93</v>
      </c>
      <c r="P10" s="18">
        <v>103</v>
      </c>
      <c r="Q10" s="54">
        <f t="shared" si="2"/>
        <v>99.269656371003805</v>
      </c>
    </row>
    <row r="11" spans="1:18" ht="15.9" customHeight="1" x14ac:dyDescent="0.35">
      <c r="A11" s="94">
        <v>4</v>
      </c>
      <c r="B11" s="47">
        <v>97.84210526315789</v>
      </c>
      <c r="C11" s="47">
        <v>98.79540229885059</v>
      </c>
      <c r="D11" s="42">
        <v>97.875</v>
      </c>
      <c r="E11" s="42">
        <v>97.894000000000005</v>
      </c>
      <c r="F11" s="47">
        <v>97.55</v>
      </c>
      <c r="G11" s="47">
        <v>97.234848484848484</v>
      </c>
      <c r="H11" s="47">
        <v>96.623000000000005</v>
      </c>
      <c r="I11" s="47">
        <v>98.8</v>
      </c>
      <c r="J11" s="47">
        <v>96.62</v>
      </c>
      <c r="K11" s="47">
        <v>96.384615384615387</v>
      </c>
      <c r="L11" s="44">
        <v>98</v>
      </c>
      <c r="M11" s="42">
        <f t="shared" si="0"/>
        <v>97.561897143147235</v>
      </c>
      <c r="N11" s="19">
        <f t="shared" si="1"/>
        <v>2.4153846153846104</v>
      </c>
      <c r="O11" s="17">
        <v>93</v>
      </c>
      <c r="P11" s="18">
        <v>103</v>
      </c>
      <c r="Q11" s="54">
        <f t="shared" si="2"/>
        <v>98.95783923098972</v>
      </c>
    </row>
    <row r="12" spans="1:18" ht="15.9" customHeight="1" x14ac:dyDescent="0.35">
      <c r="A12" s="94">
        <v>5</v>
      </c>
      <c r="B12" s="47">
        <v>98.184210526315795</v>
      </c>
      <c r="C12" s="47">
        <v>98.12588235294119</v>
      </c>
      <c r="D12" s="42">
        <v>97.941176470588232</v>
      </c>
      <c r="E12" s="42">
        <v>98.370999999999995</v>
      </c>
      <c r="F12" s="47">
        <v>97.631578947368425</v>
      </c>
      <c r="G12" s="47">
        <v>95.866666666666674</v>
      </c>
      <c r="H12" s="47">
        <v>95.361999999999995</v>
      </c>
      <c r="I12" s="47">
        <v>98.9</v>
      </c>
      <c r="J12" s="47">
        <v>99.4</v>
      </c>
      <c r="K12" s="47">
        <v>96</v>
      </c>
      <c r="L12" s="44">
        <v>98</v>
      </c>
      <c r="M12" s="42">
        <f t="shared" si="0"/>
        <v>97.57825149638802</v>
      </c>
      <c r="N12" s="19">
        <f t="shared" si="1"/>
        <v>4.0380000000000109</v>
      </c>
      <c r="O12" s="17">
        <v>93</v>
      </c>
      <c r="P12" s="18">
        <v>103</v>
      </c>
      <c r="Q12" s="54">
        <f t="shared" si="2"/>
        <v>98.974427586752768</v>
      </c>
    </row>
    <row r="13" spans="1:18" ht="15.9" customHeight="1" x14ac:dyDescent="0.35">
      <c r="A13" s="94">
        <v>6</v>
      </c>
      <c r="B13" s="47">
        <v>98.078947368421055</v>
      </c>
      <c r="C13" s="47">
        <v>98.187341772151896</v>
      </c>
      <c r="D13" s="42">
        <v>97.941176470588232</v>
      </c>
      <c r="E13" s="42">
        <v>98.183000000000007</v>
      </c>
      <c r="F13" s="47">
        <v>97.571428571428569</v>
      </c>
      <c r="G13" s="47">
        <v>96.409090909090907</v>
      </c>
      <c r="H13" s="47">
        <v>96.388000000000005</v>
      </c>
      <c r="I13" s="47">
        <v>98.6</v>
      </c>
      <c r="J13" s="47">
        <v>98.15</v>
      </c>
      <c r="K13" s="47">
        <v>97</v>
      </c>
      <c r="L13" s="44">
        <v>98</v>
      </c>
      <c r="M13" s="42">
        <f t="shared" si="0"/>
        <v>97.650898509168059</v>
      </c>
      <c r="N13" s="19">
        <f t="shared" si="1"/>
        <v>2.2119999999999891</v>
      </c>
      <c r="O13" s="17">
        <v>93</v>
      </c>
      <c r="P13" s="18">
        <v>103</v>
      </c>
      <c r="Q13" s="54">
        <f t="shared" si="2"/>
        <v>99.048114052697059</v>
      </c>
    </row>
    <row r="14" spans="1:18" ht="15.9" customHeight="1" x14ac:dyDescent="0.35">
      <c r="A14" s="94">
        <v>7</v>
      </c>
      <c r="B14" s="47">
        <v>98.026315789473685</v>
      </c>
      <c r="C14" s="47">
        <v>98.238271604938291</v>
      </c>
      <c r="D14" s="42">
        <v>98.421052631578945</v>
      </c>
      <c r="E14" s="42">
        <v>97.385000000000005</v>
      </c>
      <c r="F14" s="47">
        <v>97.6</v>
      </c>
      <c r="G14" s="47">
        <v>96.456140350877192</v>
      </c>
      <c r="H14" s="47">
        <v>96.177000000000007</v>
      </c>
      <c r="I14" s="47">
        <v>97.9</v>
      </c>
      <c r="J14" s="47">
        <v>98</v>
      </c>
      <c r="K14" s="47">
        <v>96.642857142857139</v>
      </c>
      <c r="L14" s="44">
        <v>98</v>
      </c>
      <c r="M14" s="42">
        <f t="shared" si="0"/>
        <v>97.484663751972519</v>
      </c>
      <c r="N14" s="19">
        <f t="shared" si="1"/>
        <v>2.2440526315789384</v>
      </c>
      <c r="O14" s="17">
        <v>93</v>
      </c>
      <c r="P14" s="18">
        <v>103</v>
      </c>
      <c r="Q14" s="54">
        <f t="shared" si="2"/>
        <v>98.879500763504623</v>
      </c>
    </row>
    <row r="15" spans="1:18" ht="15.9" customHeight="1" x14ac:dyDescent="0.35">
      <c r="A15" s="94">
        <v>8</v>
      </c>
      <c r="B15" s="47">
        <v>98.184210526315795</v>
      </c>
      <c r="C15" s="47">
        <v>98.439080459770139</v>
      </c>
      <c r="D15" s="42">
        <v>97.78947368421052</v>
      </c>
      <c r="E15" s="42">
        <v>98.495000000000005</v>
      </c>
      <c r="F15" s="47">
        <v>97.86363636363636</v>
      </c>
      <c r="G15" s="47">
        <v>96.219047619047629</v>
      </c>
      <c r="H15" s="47">
        <v>96.313000000000002</v>
      </c>
      <c r="I15" s="47">
        <v>98.7</v>
      </c>
      <c r="J15" s="47">
        <v>98.19</v>
      </c>
      <c r="K15" s="47">
        <v>97.266666666666666</v>
      </c>
      <c r="L15" s="44">
        <v>98</v>
      </c>
      <c r="M15" s="42">
        <f t="shared" si="0"/>
        <v>97.746011531964726</v>
      </c>
      <c r="N15" s="19">
        <f t="shared" si="1"/>
        <v>2.4809523809523739</v>
      </c>
      <c r="O15" s="17">
        <v>93</v>
      </c>
      <c r="P15" s="18">
        <v>103</v>
      </c>
      <c r="Q15" s="54">
        <f t="shared" si="2"/>
        <v>99.144587978423161</v>
      </c>
      <c r="R15" s="7"/>
    </row>
    <row r="16" spans="1:18" ht="15.9" customHeight="1" x14ac:dyDescent="0.35">
      <c r="A16" s="94">
        <v>9</v>
      </c>
      <c r="B16" s="47">
        <v>98.05263157894737</v>
      </c>
      <c r="C16" s="47">
        <v>98.234666666666641</v>
      </c>
      <c r="D16" s="42">
        <v>98</v>
      </c>
      <c r="E16" s="42">
        <v>99.427999999999997</v>
      </c>
      <c r="F16" s="47">
        <v>97.65</v>
      </c>
      <c r="G16" s="47">
        <v>96.824404761904745</v>
      </c>
      <c r="H16" s="47">
        <v>97.212999999999994</v>
      </c>
      <c r="I16" s="47">
        <v>99.2</v>
      </c>
      <c r="J16" s="47">
        <v>100.02</v>
      </c>
      <c r="K16" s="47">
        <v>97.2</v>
      </c>
      <c r="L16" s="44">
        <v>98</v>
      </c>
      <c r="M16" s="42">
        <f t="shared" si="0"/>
        <v>98.182270300751867</v>
      </c>
      <c r="N16" s="19">
        <f t="shared" si="1"/>
        <v>3.195595238095251</v>
      </c>
      <c r="O16" s="17">
        <v>93</v>
      </c>
      <c r="P16" s="18">
        <v>103</v>
      </c>
      <c r="Q16" s="54">
        <f t="shared" si="2"/>
        <v>99.587088856008648</v>
      </c>
      <c r="R16" s="7"/>
    </row>
    <row r="17" spans="1:18" ht="15.9" customHeight="1" x14ac:dyDescent="0.35">
      <c r="A17" s="94">
        <v>10</v>
      </c>
      <c r="B17" s="47">
        <v>97.904761904761912</v>
      </c>
      <c r="C17" s="47">
        <v>98.286585365853654</v>
      </c>
      <c r="D17" s="42">
        <v>98.21052631578948</v>
      </c>
      <c r="E17" s="42">
        <v>98.924999999999997</v>
      </c>
      <c r="F17" s="47">
        <v>97.7</v>
      </c>
      <c r="G17" s="47">
        <v>97.72988505747125</v>
      </c>
      <c r="H17" s="47">
        <v>95.775000000000006</v>
      </c>
      <c r="I17" s="47">
        <v>98.1</v>
      </c>
      <c r="J17" s="47">
        <v>95.89</v>
      </c>
      <c r="K17" s="47">
        <v>97.13333333333334</v>
      </c>
      <c r="L17" s="44">
        <v>98</v>
      </c>
      <c r="M17" s="42">
        <f t="shared" si="0"/>
        <v>97.565509197720957</v>
      </c>
      <c r="N17" s="19">
        <f t="shared" si="1"/>
        <v>3.1499999999999915</v>
      </c>
      <c r="O17" s="17">
        <v>93</v>
      </c>
      <c r="P17" s="18">
        <v>103</v>
      </c>
      <c r="Q17" s="54">
        <f t="shared" si="2"/>
        <v>98.961502967820039</v>
      </c>
      <c r="R17" s="7"/>
    </row>
    <row r="18" spans="1:18" ht="15.9" customHeight="1" x14ac:dyDescent="0.35">
      <c r="A18" s="94">
        <v>11</v>
      </c>
      <c r="B18" s="47">
        <v>97.999034749034749</v>
      </c>
      <c r="C18" s="47">
        <v>98.294318181818184</v>
      </c>
      <c r="D18" s="42">
        <v>98</v>
      </c>
      <c r="E18" s="42">
        <v>99.332999999999998</v>
      </c>
      <c r="F18" s="47">
        <v>97.25</v>
      </c>
      <c r="G18" s="47">
        <v>97.447530864197532</v>
      </c>
      <c r="H18" s="47">
        <v>95.31</v>
      </c>
      <c r="I18" s="47">
        <v>98.4</v>
      </c>
      <c r="J18" s="47">
        <v>94.52</v>
      </c>
      <c r="K18" s="47">
        <v>96.4</v>
      </c>
      <c r="L18" s="44">
        <v>98</v>
      </c>
      <c r="M18" s="42">
        <f t="shared" si="0"/>
        <v>97.295388379505042</v>
      </c>
      <c r="N18" s="19">
        <f>MAX(B18:K18)-MIN(B18:K18)</f>
        <v>4.8130000000000024</v>
      </c>
      <c r="O18" s="17">
        <v>93</v>
      </c>
      <c r="P18" s="18">
        <v>103</v>
      </c>
      <c r="Q18" s="54">
        <f t="shared" si="2"/>
        <v>98.687517187667225</v>
      </c>
    </row>
    <row r="19" spans="1:18" ht="15.9" customHeight="1" x14ac:dyDescent="0.35">
      <c r="A19" s="94">
        <v>12</v>
      </c>
      <c r="B19" s="47">
        <v>98.160231660231659</v>
      </c>
      <c r="C19" s="47">
        <v>98.327272727272742</v>
      </c>
      <c r="D19" s="42">
        <v>97.21052631578948</v>
      </c>
      <c r="E19" s="42">
        <v>99</v>
      </c>
      <c r="F19" s="47">
        <v>97</v>
      </c>
      <c r="G19" s="47">
        <v>97.967171717171709</v>
      </c>
      <c r="H19" s="47">
        <v>96.289000000000001</v>
      </c>
      <c r="I19" s="47">
        <v>98.2</v>
      </c>
      <c r="J19" s="47">
        <v>94.74</v>
      </c>
      <c r="K19" s="47">
        <v>96.4</v>
      </c>
      <c r="L19" s="44">
        <v>98</v>
      </c>
      <c r="M19" s="42">
        <f t="shared" si="0"/>
        <v>97.329420242046552</v>
      </c>
      <c r="N19" s="19">
        <f>MAX(B19:K19)-MIN(B19:K19)</f>
        <v>4.2600000000000051</v>
      </c>
      <c r="O19" s="17">
        <v>93</v>
      </c>
      <c r="P19" s="18">
        <v>103</v>
      </c>
      <c r="Q19" s="54">
        <f t="shared" si="2"/>
        <v>98.722035987329065</v>
      </c>
    </row>
    <row r="20" spans="1:18" ht="15.9" customHeight="1" x14ac:dyDescent="0.35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98</v>
      </c>
      <c r="M20" s="42"/>
      <c r="N20" s="19">
        <f>MAX(B20:K20)-MIN(B20:K20)</f>
        <v>0</v>
      </c>
      <c r="O20" s="17">
        <v>93</v>
      </c>
      <c r="P20" s="18">
        <v>103</v>
      </c>
      <c r="Q20" s="54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44140625" customWidth="1"/>
    <col min="5" max="5" width="10.77734375" customWidth="1"/>
    <col min="6" max="6" width="9.44140625" customWidth="1"/>
    <col min="7" max="7" width="10.21875" customWidth="1"/>
    <col min="8" max="8" width="10.33203125" customWidth="1"/>
    <col min="9" max="9" width="10.6640625" customWidth="1"/>
    <col min="10" max="10" width="10.77734375" customWidth="1"/>
    <col min="11" max="11" width="10.33203125" customWidth="1"/>
    <col min="12" max="12" width="6.88671875" customWidth="1"/>
    <col min="13" max="13" width="9.77734375" customWidth="1"/>
    <col min="14" max="14" width="7.6640625" customWidth="1"/>
    <col min="15" max="16" width="2.6640625" customWidth="1"/>
  </cols>
  <sheetData>
    <row r="1" spans="1:18" ht="20.100000000000001" customHeight="1" x14ac:dyDescent="0.45">
      <c r="A1" s="20"/>
      <c r="B1" s="20"/>
      <c r="C1" s="20"/>
      <c r="D1" s="20"/>
      <c r="E1" s="20"/>
      <c r="F1" s="15" t="s">
        <v>134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15.9" customHeight="1" x14ac:dyDescent="0.3">
      <c r="A2" s="1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17" t="s">
        <v>30</v>
      </c>
      <c r="P2" s="18" t="s">
        <v>31</v>
      </c>
      <c r="Q2" s="14" t="s">
        <v>153</v>
      </c>
    </row>
    <row r="3" spans="1:18" ht="15.9" customHeight="1" x14ac:dyDescent="0.3">
      <c r="A3" s="94">
        <v>8</v>
      </c>
      <c r="B3" s="47">
        <v>271.15789473684208</v>
      </c>
      <c r="C3" s="47">
        <v>272.25301204819289</v>
      </c>
      <c r="D3" s="42">
        <v>274.27777777777777</v>
      </c>
      <c r="E3" s="42">
        <v>268.30099999999999</v>
      </c>
      <c r="F3" s="47">
        <v>269.85000000000002</v>
      </c>
      <c r="G3" s="47">
        <v>268</v>
      </c>
      <c r="H3" s="47">
        <v>266.83300000000003</v>
      </c>
      <c r="I3" s="47">
        <v>267.89999999999998</v>
      </c>
      <c r="J3" s="47">
        <v>266.12</v>
      </c>
      <c r="K3" s="47"/>
      <c r="L3" s="43">
        <v>271</v>
      </c>
      <c r="M3" s="42">
        <f t="shared" ref="M3:M19" si="0">AVERAGE(B3:K3)</f>
        <v>269.41029828475695</v>
      </c>
      <c r="N3" s="42">
        <f>MAX(B3:K3)-MIN(B3:K3)</f>
        <v>8.1577777777777669</v>
      </c>
      <c r="O3" s="17">
        <v>257</v>
      </c>
      <c r="P3" s="18">
        <v>285</v>
      </c>
      <c r="Q3" s="54">
        <f>M3/M3*100</f>
        <v>100</v>
      </c>
    </row>
    <row r="4" spans="1:18" ht="15.9" customHeight="1" x14ac:dyDescent="0.3">
      <c r="A4" s="94">
        <v>9</v>
      </c>
      <c r="B4" s="47">
        <v>270.4375</v>
      </c>
      <c r="C4" s="47">
        <v>272.90666666666664</v>
      </c>
      <c r="D4" s="42">
        <v>273.63157894736844</v>
      </c>
      <c r="E4" s="47">
        <v>268.60599999999999</v>
      </c>
      <c r="F4" s="47">
        <v>268.5</v>
      </c>
      <c r="G4" s="47">
        <v>268.08641975308643</v>
      </c>
      <c r="H4" s="47">
        <v>270.11500000000001</v>
      </c>
      <c r="I4" s="47">
        <v>268.2</v>
      </c>
      <c r="J4" s="47">
        <v>265.31</v>
      </c>
      <c r="K4" s="47">
        <v>272.72727272727275</v>
      </c>
      <c r="L4" s="43">
        <v>271</v>
      </c>
      <c r="M4" s="42">
        <f t="shared" si="0"/>
        <v>269.85204380943941</v>
      </c>
      <c r="N4" s="42">
        <f t="shared" ref="N4:N17" si="1">MAX(B4:K4)-MIN(B4:K4)</f>
        <v>8.3215789473684367</v>
      </c>
      <c r="O4" s="17">
        <v>257</v>
      </c>
      <c r="P4" s="18">
        <v>285</v>
      </c>
      <c r="Q4" s="54">
        <f>M4/M$3*100</f>
        <v>100.16396757195064</v>
      </c>
    </row>
    <row r="5" spans="1:18" ht="15.9" customHeight="1" x14ac:dyDescent="0.3">
      <c r="A5" s="94">
        <v>10</v>
      </c>
      <c r="B5" s="47">
        <v>270.57142857142856</v>
      </c>
      <c r="C5" s="47">
        <v>271.69268292682926</v>
      </c>
      <c r="D5" s="42">
        <v>272.58823529411762</v>
      </c>
      <c r="E5" s="42">
        <v>268.30399999999997</v>
      </c>
      <c r="F5" s="47">
        <v>268.47619047619048</v>
      </c>
      <c r="G5" s="47">
        <v>270.30158730158735</v>
      </c>
      <c r="H5" s="47">
        <v>269.89100000000002</v>
      </c>
      <c r="I5" s="47">
        <v>269.39999999999998</v>
      </c>
      <c r="J5" s="47">
        <v>265.58999999999997</v>
      </c>
      <c r="K5" s="47">
        <v>265.86666666666667</v>
      </c>
      <c r="L5" s="43">
        <v>271</v>
      </c>
      <c r="M5" s="42">
        <f t="shared" si="0"/>
        <v>269.26817912368199</v>
      </c>
      <c r="N5" s="42">
        <f t="shared" si="1"/>
        <v>6.9982352941176487</v>
      </c>
      <c r="O5" s="17">
        <v>257</v>
      </c>
      <c r="P5" s="18">
        <v>285</v>
      </c>
      <c r="Q5" s="54">
        <f t="shared" ref="Q5:Q20" si="2">M5/M$3*100</f>
        <v>99.94724805919455</v>
      </c>
    </row>
    <row r="6" spans="1:18" ht="15.9" customHeight="1" x14ac:dyDescent="0.3">
      <c r="A6" s="94">
        <v>11</v>
      </c>
      <c r="B6" s="47">
        <v>270.0263157894737</v>
      </c>
      <c r="C6" s="47">
        <v>272.0784810126583</v>
      </c>
      <c r="D6" s="42">
        <v>271.4736842105263</v>
      </c>
      <c r="E6" s="42">
        <v>268.85000000000002</v>
      </c>
      <c r="F6" s="47">
        <v>267.77777777777777</v>
      </c>
      <c r="G6" s="47">
        <v>269.05654761904765</v>
      </c>
      <c r="H6" s="47">
        <v>269.52499999999998</v>
      </c>
      <c r="I6" s="47">
        <v>272.89999999999998</v>
      </c>
      <c r="J6" s="47">
        <v>264.8</v>
      </c>
      <c r="K6" s="47">
        <v>273.57142857142856</v>
      </c>
      <c r="L6" s="43">
        <v>271</v>
      </c>
      <c r="M6" s="42">
        <f t="shared" si="0"/>
        <v>270.00592349809125</v>
      </c>
      <c r="N6" s="42">
        <f t="shared" si="1"/>
        <v>8.7714285714285438</v>
      </c>
      <c r="O6" s="17">
        <v>257</v>
      </c>
      <c r="P6" s="18">
        <v>285</v>
      </c>
      <c r="Q6" s="54">
        <f t="shared" si="2"/>
        <v>100.2210847978442</v>
      </c>
    </row>
    <row r="7" spans="1:18" ht="15.9" customHeight="1" x14ac:dyDescent="0.3">
      <c r="A7" s="94">
        <v>12</v>
      </c>
      <c r="B7" s="47">
        <v>270.86842105263156</v>
      </c>
      <c r="C7" s="47">
        <v>272.03529411764708</v>
      </c>
      <c r="D7" s="42">
        <v>273.72222222222223</v>
      </c>
      <c r="E7" s="42">
        <v>269.74700000000001</v>
      </c>
      <c r="F7" s="47">
        <v>268.2</v>
      </c>
      <c r="G7" s="47">
        <v>267.44940476190476</v>
      </c>
      <c r="H7" s="47">
        <v>269.20400000000001</v>
      </c>
      <c r="I7" s="47">
        <v>270.60000000000002</v>
      </c>
      <c r="J7" s="47">
        <v>266.83</v>
      </c>
      <c r="K7" s="47">
        <v>272.85714285714283</v>
      </c>
      <c r="L7" s="43">
        <v>271</v>
      </c>
      <c r="M7" s="42">
        <f t="shared" si="0"/>
        <v>270.15134850115481</v>
      </c>
      <c r="N7" s="42">
        <f t="shared" si="1"/>
        <v>6.8922222222222445</v>
      </c>
      <c r="O7" s="17">
        <v>257</v>
      </c>
      <c r="P7" s="18">
        <v>285</v>
      </c>
      <c r="Q7" s="54">
        <f t="shared" si="2"/>
        <v>100.27506380458205</v>
      </c>
    </row>
    <row r="8" spans="1:18" ht="15.9" customHeight="1" x14ac:dyDescent="0.3">
      <c r="A8" s="94">
        <v>1</v>
      </c>
      <c r="B8" s="47">
        <v>270.07894736842104</v>
      </c>
      <c r="C8" s="47">
        <v>272.16063829787231</v>
      </c>
      <c r="D8" s="42">
        <v>275.58823529411762</v>
      </c>
      <c r="E8" s="42">
        <v>271.11799999999999</v>
      </c>
      <c r="F8" s="47">
        <v>269</v>
      </c>
      <c r="G8" s="47">
        <v>269.09294871794873</v>
      </c>
      <c r="H8" s="47">
        <v>268.59300000000002</v>
      </c>
      <c r="I8" s="47">
        <v>271.89999999999998</v>
      </c>
      <c r="J8" s="47">
        <v>268.17</v>
      </c>
      <c r="K8" s="47">
        <v>267.14285714285717</v>
      </c>
      <c r="L8" s="43">
        <v>271</v>
      </c>
      <c r="M8" s="42">
        <f t="shared" si="0"/>
        <v>270.28446268212167</v>
      </c>
      <c r="N8" s="42">
        <f t="shared" si="1"/>
        <v>8.4453781512604564</v>
      </c>
      <c r="O8" s="17">
        <v>257</v>
      </c>
      <c r="P8" s="18">
        <v>285</v>
      </c>
      <c r="Q8" s="54">
        <f t="shared" si="2"/>
        <v>100.32447326732876</v>
      </c>
    </row>
    <row r="9" spans="1:18" ht="15.9" customHeight="1" x14ac:dyDescent="0.3">
      <c r="A9" s="94">
        <v>2</v>
      </c>
      <c r="B9" s="47">
        <v>270.35714285714289</v>
      </c>
      <c r="C9" s="47">
        <v>272.0170212765957</v>
      </c>
      <c r="D9" s="42">
        <v>273</v>
      </c>
      <c r="E9" s="42">
        <v>270.72000000000003</v>
      </c>
      <c r="F9" s="47">
        <v>268.94444444444446</v>
      </c>
      <c r="G9" s="47">
        <v>269.20555555555552</v>
      </c>
      <c r="H9" s="47">
        <v>268.50900000000001</v>
      </c>
      <c r="I9" s="47">
        <v>270.60000000000002</v>
      </c>
      <c r="J9" s="47">
        <v>267.31</v>
      </c>
      <c r="K9" s="47">
        <v>273.23076923076923</v>
      </c>
      <c r="L9" s="43">
        <v>271</v>
      </c>
      <c r="M9" s="42">
        <f t="shared" si="0"/>
        <v>270.38939333645078</v>
      </c>
      <c r="N9" s="42">
        <f t="shared" si="1"/>
        <v>5.9207692307692241</v>
      </c>
      <c r="O9" s="17">
        <v>257</v>
      </c>
      <c r="P9" s="18">
        <v>285</v>
      </c>
      <c r="Q9" s="54">
        <f t="shared" si="2"/>
        <v>100.3634215387932</v>
      </c>
    </row>
    <row r="10" spans="1:18" ht="15.9" customHeight="1" x14ac:dyDescent="0.3">
      <c r="A10" s="94">
        <v>3</v>
      </c>
      <c r="B10" s="47">
        <v>270.07894736842104</v>
      </c>
      <c r="C10" s="47">
        <v>273.55679012345684</v>
      </c>
      <c r="D10" s="42">
        <v>273.35000000000002</v>
      </c>
      <c r="E10" s="42">
        <v>270.91899999999998</v>
      </c>
      <c r="F10" s="47">
        <v>269.72727272727275</v>
      </c>
      <c r="G10" s="47">
        <v>269.15079365079367</v>
      </c>
      <c r="H10" s="47">
        <v>268.80799999999999</v>
      </c>
      <c r="I10" s="47">
        <v>268.89999999999998</v>
      </c>
      <c r="J10" s="47">
        <v>268.41000000000003</v>
      </c>
      <c r="K10" s="47">
        <v>272.07692307692309</v>
      </c>
      <c r="L10" s="43">
        <v>271</v>
      </c>
      <c r="M10" s="42">
        <f t="shared" si="0"/>
        <v>270.49777269468666</v>
      </c>
      <c r="N10" s="42">
        <f t="shared" si="1"/>
        <v>5.1467901234568103</v>
      </c>
      <c r="O10" s="17">
        <v>257</v>
      </c>
      <c r="P10" s="18">
        <v>285</v>
      </c>
      <c r="Q10" s="54">
        <f t="shared" si="2"/>
        <v>100.40364990382822</v>
      </c>
    </row>
    <row r="11" spans="1:18" ht="15.9" customHeight="1" x14ac:dyDescent="0.3">
      <c r="A11" s="94">
        <v>4</v>
      </c>
      <c r="B11" s="47">
        <v>269.84210526315792</v>
      </c>
      <c r="C11" s="47">
        <v>271.1420454545455</v>
      </c>
      <c r="D11" s="42">
        <v>269.05882352941177</v>
      </c>
      <c r="E11" s="42">
        <v>271.14999999999998</v>
      </c>
      <c r="F11" s="47">
        <v>268.3</v>
      </c>
      <c r="G11" s="47">
        <v>270.75378787878793</v>
      </c>
      <c r="H11" s="47">
        <v>266.67200000000003</v>
      </c>
      <c r="I11" s="47">
        <v>268.60000000000002</v>
      </c>
      <c r="J11" s="47">
        <v>268.73</v>
      </c>
      <c r="K11" s="47">
        <v>273.30769230769232</v>
      </c>
      <c r="L11" s="43">
        <v>271</v>
      </c>
      <c r="M11" s="42">
        <f t="shared" si="0"/>
        <v>269.75564544335958</v>
      </c>
      <c r="N11" s="42">
        <f t="shared" si="1"/>
        <v>6.6356923076922953</v>
      </c>
      <c r="O11" s="17">
        <v>257</v>
      </c>
      <c r="P11" s="18">
        <v>285</v>
      </c>
      <c r="Q11" s="54">
        <f t="shared" si="2"/>
        <v>100.12818632427987</v>
      </c>
    </row>
    <row r="12" spans="1:18" ht="15.9" customHeight="1" x14ac:dyDescent="0.3">
      <c r="A12" s="94">
        <v>5</v>
      </c>
      <c r="B12" s="47">
        <v>269.07894736842104</v>
      </c>
      <c r="C12" s="47">
        <v>269.83647058823522</v>
      </c>
      <c r="D12" s="42">
        <v>269.52941176470586</v>
      </c>
      <c r="E12" s="42">
        <v>269.27199999999999</v>
      </c>
      <c r="F12" s="47">
        <v>269</v>
      </c>
      <c r="G12" s="47">
        <v>269.37361111111113</v>
      </c>
      <c r="H12" s="47">
        <v>267.19</v>
      </c>
      <c r="I12" s="47">
        <v>270.89999999999998</v>
      </c>
      <c r="J12" s="47">
        <v>270.33999999999997</v>
      </c>
      <c r="K12" s="47">
        <v>271.73333333333335</v>
      </c>
      <c r="L12" s="43">
        <v>271</v>
      </c>
      <c r="M12" s="42">
        <f t="shared" si="0"/>
        <v>269.6253774165807</v>
      </c>
      <c r="N12" s="42">
        <f t="shared" si="1"/>
        <v>4.5433333333333508</v>
      </c>
      <c r="O12" s="17">
        <v>257</v>
      </c>
      <c r="P12" s="18">
        <v>285</v>
      </c>
      <c r="Q12" s="54">
        <f t="shared" si="2"/>
        <v>100.07983330006059</v>
      </c>
    </row>
    <row r="13" spans="1:18" ht="15.9" customHeight="1" x14ac:dyDescent="0.3">
      <c r="A13" s="94">
        <v>6</v>
      </c>
      <c r="B13" s="47">
        <v>270.34210526315792</v>
      </c>
      <c r="C13" s="47">
        <v>269.59102564102557</v>
      </c>
      <c r="D13" s="42">
        <v>273.55</v>
      </c>
      <c r="E13" s="42">
        <v>265.04199999999997</v>
      </c>
      <c r="F13" s="47">
        <v>268</v>
      </c>
      <c r="G13" s="47">
        <v>268.95454545454544</v>
      </c>
      <c r="H13" s="47">
        <v>267.04500000000002</v>
      </c>
      <c r="I13" s="47">
        <v>270.2</v>
      </c>
      <c r="J13" s="47">
        <v>270.37</v>
      </c>
      <c r="K13" s="47">
        <v>265.08333333333331</v>
      </c>
      <c r="L13" s="43">
        <v>271</v>
      </c>
      <c r="M13" s="42">
        <f t="shared" si="0"/>
        <v>268.81780096920625</v>
      </c>
      <c r="N13" s="42">
        <f t="shared" si="1"/>
        <v>8.5080000000000382</v>
      </c>
      <c r="O13" s="17">
        <v>257</v>
      </c>
      <c r="P13" s="18">
        <v>285</v>
      </c>
      <c r="Q13" s="54">
        <f t="shared" si="2"/>
        <v>99.780076218569619</v>
      </c>
    </row>
    <row r="14" spans="1:18" ht="15.9" customHeight="1" x14ac:dyDescent="0.3">
      <c r="A14" s="94">
        <v>7</v>
      </c>
      <c r="B14" s="47">
        <v>269.5</v>
      </c>
      <c r="C14" s="47">
        <v>269.54074074074066</v>
      </c>
      <c r="D14" s="42">
        <v>271.41176470588238</v>
      </c>
      <c r="E14" s="42">
        <v>266.26100000000002</v>
      </c>
      <c r="F14" s="47">
        <v>268.85000000000002</v>
      </c>
      <c r="G14" s="47">
        <v>268.75</v>
      </c>
      <c r="H14" s="47">
        <v>269.19400000000002</v>
      </c>
      <c r="I14" s="47">
        <v>269</v>
      </c>
      <c r="J14" s="47">
        <v>270.5</v>
      </c>
      <c r="K14" s="47">
        <v>272</v>
      </c>
      <c r="L14" s="43">
        <v>271</v>
      </c>
      <c r="M14" s="42">
        <f t="shared" si="0"/>
        <v>269.50075054466231</v>
      </c>
      <c r="N14" s="42">
        <f t="shared" si="1"/>
        <v>5.7389999999999759</v>
      </c>
      <c r="O14" s="17">
        <v>257</v>
      </c>
      <c r="P14" s="18">
        <v>285</v>
      </c>
      <c r="Q14" s="54">
        <f t="shared" si="2"/>
        <v>100.03357416568011</v>
      </c>
    </row>
    <row r="15" spans="1:18" ht="15.9" customHeight="1" x14ac:dyDescent="0.3">
      <c r="A15" s="94">
        <v>8</v>
      </c>
      <c r="B15" s="47">
        <v>270.10526315789474</v>
      </c>
      <c r="C15" s="47">
        <v>268.59425287356322</v>
      </c>
      <c r="D15" s="42">
        <v>271.55</v>
      </c>
      <c r="E15" s="42">
        <v>266.69400000000002</v>
      </c>
      <c r="F15" s="47">
        <v>269</v>
      </c>
      <c r="G15" s="47">
        <v>269.53809523809525</v>
      </c>
      <c r="H15" s="47">
        <v>268.77300000000002</v>
      </c>
      <c r="I15" s="47">
        <v>266.7</v>
      </c>
      <c r="J15" s="47">
        <v>270.35000000000002</v>
      </c>
      <c r="K15" s="47">
        <v>265.60000000000002</v>
      </c>
      <c r="L15" s="43">
        <v>271</v>
      </c>
      <c r="M15" s="42">
        <f t="shared" si="0"/>
        <v>268.69046112695526</v>
      </c>
      <c r="N15" s="42">
        <f t="shared" si="1"/>
        <v>5.9499999999999886</v>
      </c>
      <c r="O15" s="17">
        <v>257</v>
      </c>
      <c r="P15" s="18">
        <v>285</v>
      </c>
      <c r="Q15" s="54">
        <f t="shared" si="2"/>
        <v>99.732810080986269</v>
      </c>
      <c r="R15" s="7"/>
    </row>
    <row r="16" spans="1:18" ht="15.9" customHeight="1" x14ac:dyDescent="0.3">
      <c r="A16" s="94">
        <v>9</v>
      </c>
      <c r="B16" s="47">
        <v>270.65789473684208</v>
      </c>
      <c r="C16" s="47">
        <v>269.71558441558437</v>
      </c>
      <c r="D16" s="42">
        <v>271.26666666666665</v>
      </c>
      <c r="E16" s="42">
        <v>267.86099999999999</v>
      </c>
      <c r="F16" s="47">
        <v>268.55</v>
      </c>
      <c r="G16" s="47">
        <v>270.34821428571428</v>
      </c>
      <c r="H16" s="47">
        <v>268.44299999999998</v>
      </c>
      <c r="I16" s="47">
        <v>269.89999999999998</v>
      </c>
      <c r="J16" s="47">
        <v>272.24</v>
      </c>
      <c r="K16" s="47">
        <v>264.13333333333333</v>
      </c>
      <c r="L16" s="43">
        <v>271</v>
      </c>
      <c r="M16" s="42">
        <f t="shared" si="0"/>
        <v>269.31156934381409</v>
      </c>
      <c r="N16" s="42">
        <f t="shared" si="1"/>
        <v>8.1066666666666833</v>
      </c>
      <c r="O16" s="17">
        <v>257</v>
      </c>
      <c r="P16" s="18">
        <v>285</v>
      </c>
      <c r="Q16" s="54">
        <f t="shared" si="2"/>
        <v>99.963353687081963</v>
      </c>
      <c r="R16" s="7"/>
    </row>
    <row r="17" spans="1:18" ht="15.9" customHeight="1" x14ac:dyDescent="0.3">
      <c r="A17" s="94">
        <v>10</v>
      </c>
      <c r="B17" s="47">
        <v>270.37878787878788</v>
      </c>
      <c r="C17" s="47">
        <v>271.36585365853654</v>
      </c>
      <c r="D17" s="42">
        <v>268.06666666666666</v>
      </c>
      <c r="E17" s="42">
        <v>267.44099999999997</v>
      </c>
      <c r="F17" s="47">
        <v>266.7</v>
      </c>
      <c r="G17" s="47">
        <v>269.37701149425288</v>
      </c>
      <c r="H17" s="47">
        <v>267.01299999999998</v>
      </c>
      <c r="I17" s="47">
        <v>269.7</v>
      </c>
      <c r="J17" s="47">
        <v>268.81</v>
      </c>
      <c r="K17" s="47">
        <v>265.86666666666667</v>
      </c>
      <c r="L17" s="43">
        <v>271</v>
      </c>
      <c r="M17" s="42">
        <f t="shared" si="0"/>
        <v>268.47189863649106</v>
      </c>
      <c r="N17" s="42">
        <f t="shared" si="1"/>
        <v>5.4991869918698626</v>
      </c>
      <c r="O17" s="17">
        <v>257</v>
      </c>
      <c r="P17" s="18">
        <v>285</v>
      </c>
      <c r="Q17" s="54">
        <f t="shared" si="2"/>
        <v>99.65168382417437</v>
      </c>
      <c r="R17" s="7"/>
    </row>
    <row r="18" spans="1:18" ht="15.9" customHeight="1" x14ac:dyDescent="0.3">
      <c r="A18" s="94">
        <v>11</v>
      </c>
      <c r="B18" s="47">
        <v>270.503861003861</v>
      </c>
      <c r="C18" s="47">
        <v>270.31590909090903</v>
      </c>
      <c r="D18" s="42">
        <v>270.44444444444446</v>
      </c>
      <c r="E18" s="42">
        <v>267.75599999999997</v>
      </c>
      <c r="F18" s="47">
        <v>266.95</v>
      </c>
      <c r="G18" s="47">
        <v>268.67083333333329</v>
      </c>
      <c r="H18" s="47">
        <v>264.70699999999999</v>
      </c>
      <c r="I18" s="47">
        <v>269</v>
      </c>
      <c r="J18" s="47">
        <v>268.20999999999998</v>
      </c>
      <c r="K18" s="47">
        <v>270.8</v>
      </c>
      <c r="L18" s="43">
        <v>271</v>
      </c>
      <c r="M18" s="42">
        <f t="shared" si="0"/>
        <v>268.73580478725478</v>
      </c>
      <c r="N18" s="42">
        <f>MAX(B18:K18)-MIN(B18:K18)</f>
        <v>6.0930000000000177</v>
      </c>
      <c r="O18" s="17">
        <v>257</v>
      </c>
      <c r="P18" s="18">
        <v>285</v>
      </c>
      <c r="Q18" s="54">
        <f t="shared" si="2"/>
        <v>99.749640788865008</v>
      </c>
    </row>
    <row r="19" spans="1:18" ht="15.9" customHeight="1" x14ac:dyDescent="0.3">
      <c r="A19" s="94">
        <v>12</v>
      </c>
      <c r="B19" s="47">
        <v>270.74227799227799</v>
      </c>
      <c r="C19" s="47">
        <v>273.0461538461538</v>
      </c>
      <c r="D19" s="42">
        <v>270.47058823529414</v>
      </c>
      <c r="E19" s="42">
        <v>268.43</v>
      </c>
      <c r="F19" s="47">
        <v>266.75</v>
      </c>
      <c r="G19" s="47">
        <v>268.50505050505046</v>
      </c>
      <c r="H19" s="47">
        <v>266.99099999999999</v>
      </c>
      <c r="I19" s="47">
        <v>269</v>
      </c>
      <c r="J19" s="47">
        <v>268.52</v>
      </c>
      <c r="K19" s="47">
        <v>272.26666666666665</v>
      </c>
      <c r="L19" s="43">
        <v>271</v>
      </c>
      <c r="M19" s="42">
        <f t="shared" si="0"/>
        <v>269.47217372454435</v>
      </c>
      <c r="N19" s="42">
        <f>MAX(B19:K19)-MIN(B19:K19)</f>
        <v>6.2961538461537998</v>
      </c>
      <c r="O19" s="17">
        <v>257</v>
      </c>
      <c r="P19" s="18">
        <v>285</v>
      </c>
      <c r="Q19" s="54">
        <f t="shared" si="2"/>
        <v>100.02296699130706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271</v>
      </c>
      <c r="M20" s="42"/>
      <c r="N20" s="42">
        <f>MAX(B20:K20)-MIN(B20:K20)</f>
        <v>0</v>
      </c>
      <c r="O20" s="17">
        <v>257</v>
      </c>
      <c r="P20" s="18">
        <v>285</v>
      </c>
      <c r="Q20" s="54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10.44140625" customWidth="1"/>
    <col min="8" max="8" width="10.21875" customWidth="1"/>
    <col min="9" max="9" width="10.6640625" customWidth="1"/>
    <col min="10" max="10" width="9.88671875" customWidth="1"/>
    <col min="11" max="11" width="10.8867187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5" t="s">
        <v>77</v>
      </c>
    </row>
    <row r="2" spans="1:18" ht="15.9" customHeight="1" x14ac:dyDescent="0.3">
      <c r="A2" s="1" t="s">
        <v>46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6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308.86842105263156</v>
      </c>
      <c r="C3" s="47">
        <v>305.57142857142856</v>
      </c>
      <c r="D3" s="42">
        <v>307.88888888888891</v>
      </c>
      <c r="E3" s="42">
        <v>302.04300000000001</v>
      </c>
      <c r="F3" s="47">
        <v>307.35000000000002</v>
      </c>
      <c r="G3" s="47">
        <v>304.5</v>
      </c>
      <c r="H3" s="47">
        <v>304.33300000000003</v>
      </c>
      <c r="I3" s="47">
        <v>309.60000000000002</v>
      </c>
      <c r="J3" s="47">
        <v>307.19</v>
      </c>
      <c r="K3" s="47"/>
      <c r="L3" s="43">
        <v>307</v>
      </c>
      <c r="M3" s="42">
        <f t="shared" ref="M3:M19" si="0">AVERAGE(B3:K3)</f>
        <v>306.37163761254988</v>
      </c>
      <c r="N3" s="42">
        <f>MAX(B3:K3)-MIN(B3:K3)</f>
        <v>7.5570000000000164</v>
      </c>
      <c r="O3" s="22">
        <v>291</v>
      </c>
      <c r="P3" s="23">
        <v>323</v>
      </c>
      <c r="Q3" s="25">
        <f>M3/M3*100</f>
        <v>100</v>
      </c>
    </row>
    <row r="4" spans="1:18" ht="15.9" customHeight="1" x14ac:dyDescent="0.3">
      <c r="A4" s="94">
        <v>9</v>
      </c>
      <c r="B4" s="47">
        <v>309.09375</v>
      </c>
      <c r="C4" s="47">
        <v>305.45733333333339</v>
      </c>
      <c r="D4" s="42">
        <v>306.76190476190476</v>
      </c>
      <c r="E4" s="47">
        <v>300.5</v>
      </c>
      <c r="F4" s="47">
        <v>306.64999999999998</v>
      </c>
      <c r="G4" s="47">
        <v>305.51851851851853</v>
      </c>
      <c r="H4" s="47">
        <v>303.86900000000003</v>
      </c>
      <c r="I4" s="47">
        <v>306.8</v>
      </c>
      <c r="J4" s="47">
        <v>305.04000000000002</v>
      </c>
      <c r="K4" s="47">
        <v>309.41666666666669</v>
      </c>
      <c r="L4" s="43">
        <v>307</v>
      </c>
      <c r="M4" s="42">
        <f t="shared" si="0"/>
        <v>305.91071732804232</v>
      </c>
      <c r="N4" s="42">
        <f t="shared" ref="N4:N17" si="1">MAX(B4:K4)-MIN(B4:K4)</f>
        <v>8.9166666666666856</v>
      </c>
      <c r="O4" s="22">
        <v>291</v>
      </c>
      <c r="P4" s="23">
        <v>323</v>
      </c>
      <c r="Q4" s="25">
        <f>M4/M$3*100</f>
        <v>99.849555171588548</v>
      </c>
    </row>
    <row r="5" spans="1:18" ht="15.9" customHeight="1" x14ac:dyDescent="0.3">
      <c r="A5" s="94">
        <v>10</v>
      </c>
      <c r="B5" s="47">
        <v>308.64285714285717</v>
      </c>
      <c r="C5" s="47">
        <v>303.08048780487815</v>
      </c>
      <c r="D5" s="42">
        <v>307.375</v>
      </c>
      <c r="E5" s="42">
        <v>300.77999999999997</v>
      </c>
      <c r="F5" s="47">
        <v>306.38095238095241</v>
      </c>
      <c r="G5" s="47">
        <v>305.65079365079367</v>
      </c>
      <c r="H5" s="47">
        <v>304.125</v>
      </c>
      <c r="I5" s="47">
        <v>308.39999999999998</v>
      </c>
      <c r="J5" s="47">
        <v>305.06</v>
      </c>
      <c r="K5" s="47">
        <v>311.8</v>
      </c>
      <c r="L5" s="43">
        <v>307</v>
      </c>
      <c r="M5" s="42">
        <f t="shared" si="0"/>
        <v>306.12950909794819</v>
      </c>
      <c r="N5" s="42">
        <f t="shared" si="1"/>
        <v>11.020000000000039</v>
      </c>
      <c r="O5" s="22">
        <v>291</v>
      </c>
      <c r="P5" s="23">
        <v>323</v>
      </c>
      <c r="Q5" s="25">
        <f t="shared" ref="Q5:Q17" si="2">M5/M$3*100</f>
        <v>99.920969017730073</v>
      </c>
    </row>
    <row r="6" spans="1:18" ht="15.9" customHeight="1" x14ac:dyDescent="0.3">
      <c r="A6" s="94">
        <v>11</v>
      </c>
      <c r="B6" s="47">
        <v>307.5263157894737</v>
      </c>
      <c r="C6" s="47">
        <v>304.96202531645577</v>
      </c>
      <c r="D6" s="42">
        <v>303.8125</v>
      </c>
      <c r="E6" s="42">
        <v>299.93299999999999</v>
      </c>
      <c r="F6" s="47">
        <v>306.94444444444446</v>
      </c>
      <c r="G6" s="47">
        <v>304.83333333333331</v>
      </c>
      <c r="H6" s="47">
        <v>305.23</v>
      </c>
      <c r="I6" s="47">
        <v>308.8</v>
      </c>
      <c r="J6" s="47">
        <v>306.7</v>
      </c>
      <c r="K6" s="47">
        <v>308.64285714285717</v>
      </c>
      <c r="L6" s="43">
        <v>307</v>
      </c>
      <c r="M6" s="42">
        <f t="shared" si="0"/>
        <v>305.73844760265644</v>
      </c>
      <c r="N6" s="42">
        <f t="shared" si="1"/>
        <v>8.8670000000000186</v>
      </c>
      <c r="O6" s="22">
        <v>291</v>
      </c>
      <c r="P6" s="23">
        <v>323</v>
      </c>
      <c r="Q6" s="25">
        <f t="shared" si="2"/>
        <v>99.793326165950717</v>
      </c>
    </row>
    <row r="7" spans="1:18" ht="15.9" customHeight="1" x14ac:dyDescent="0.3">
      <c r="A7" s="94">
        <v>12</v>
      </c>
      <c r="B7" s="47">
        <v>307.07894736842104</v>
      </c>
      <c r="C7" s="47">
        <v>304.07159090909096</v>
      </c>
      <c r="D7" s="42">
        <v>307.1764705882353</v>
      </c>
      <c r="E7" s="42">
        <v>300.40300000000002</v>
      </c>
      <c r="F7" s="47">
        <v>306.89999999999998</v>
      </c>
      <c r="G7" s="47">
        <v>307.02678571428572</v>
      </c>
      <c r="H7" s="47">
        <v>306.29599999999999</v>
      </c>
      <c r="I7" s="47">
        <v>311.7</v>
      </c>
      <c r="J7" s="47">
        <v>307.04000000000002</v>
      </c>
      <c r="K7" s="47">
        <v>309.06666666666666</v>
      </c>
      <c r="L7" s="43">
        <v>307</v>
      </c>
      <c r="M7" s="42">
        <f t="shared" si="0"/>
        <v>306.67594612466991</v>
      </c>
      <c r="N7" s="42">
        <f t="shared" si="1"/>
        <v>11.296999999999969</v>
      </c>
      <c r="O7" s="22">
        <v>291</v>
      </c>
      <c r="P7" s="23">
        <v>323</v>
      </c>
      <c r="Q7" s="25">
        <f t="shared" si="2"/>
        <v>100.09932659383598</v>
      </c>
    </row>
    <row r="8" spans="1:18" ht="15.9" customHeight="1" x14ac:dyDescent="0.3">
      <c r="A8" s="94">
        <v>1</v>
      </c>
      <c r="B8" s="47">
        <v>308.31578947368422</v>
      </c>
      <c r="C8" s="47">
        <v>306.45319148936159</v>
      </c>
      <c r="D8" s="42">
        <v>306.9375</v>
      </c>
      <c r="E8" s="42">
        <v>303.07499999999999</v>
      </c>
      <c r="F8" s="47">
        <v>306.5263157894737</v>
      </c>
      <c r="G8" s="47">
        <v>309.24999999999994</v>
      </c>
      <c r="H8" s="47">
        <v>308.11900000000003</v>
      </c>
      <c r="I8" s="47">
        <v>304.2</v>
      </c>
      <c r="J8" s="47">
        <v>307.06</v>
      </c>
      <c r="K8" s="47">
        <v>309.14285714285717</v>
      </c>
      <c r="L8" s="43">
        <v>307</v>
      </c>
      <c r="M8" s="42">
        <f t="shared" si="0"/>
        <v>306.90796538953771</v>
      </c>
      <c r="N8" s="42">
        <f t="shared" si="1"/>
        <v>6.1749999999999545</v>
      </c>
      <c r="O8" s="22">
        <v>291</v>
      </c>
      <c r="P8" s="23">
        <v>323</v>
      </c>
      <c r="Q8" s="25">
        <f t="shared" si="2"/>
        <v>100.17505790717681</v>
      </c>
    </row>
    <row r="9" spans="1:18" ht="15.9" customHeight="1" x14ac:dyDescent="0.3">
      <c r="A9" s="94">
        <v>2</v>
      </c>
      <c r="B9" s="47">
        <v>307.9488416988417</v>
      </c>
      <c r="C9" s="47">
        <v>307.30638297872338</v>
      </c>
      <c r="D9" s="42">
        <v>306.25</v>
      </c>
      <c r="E9" s="42">
        <v>303.08300000000003</v>
      </c>
      <c r="F9" s="47">
        <v>306.77777777777777</v>
      </c>
      <c r="G9" s="47">
        <v>309.5</v>
      </c>
      <c r="H9" s="47">
        <v>309.98099999999999</v>
      </c>
      <c r="I9" s="47">
        <v>306.3</v>
      </c>
      <c r="J9" s="47">
        <v>304.83999999999997</v>
      </c>
      <c r="K9" s="47">
        <v>309.23076923076923</v>
      </c>
      <c r="L9" s="43">
        <v>307</v>
      </c>
      <c r="M9" s="42">
        <f t="shared" si="0"/>
        <v>307.12177716861123</v>
      </c>
      <c r="N9" s="42">
        <f t="shared" si="1"/>
        <v>6.8979999999999677</v>
      </c>
      <c r="O9" s="22">
        <v>291</v>
      </c>
      <c r="P9" s="23">
        <v>323</v>
      </c>
      <c r="Q9" s="25">
        <f t="shared" si="2"/>
        <v>100.24484627947513</v>
      </c>
    </row>
    <row r="10" spans="1:18" ht="15.9" customHeight="1" x14ac:dyDescent="0.3">
      <c r="A10" s="94">
        <v>3</v>
      </c>
      <c r="B10" s="47">
        <v>308.31578947368422</v>
      </c>
      <c r="C10" s="47">
        <v>307.22530120481935</v>
      </c>
      <c r="D10" s="42">
        <v>303.5263157894737</v>
      </c>
      <c r="E10" s="42">
        <v>303.452</v>
      </c>
      <c r="F10" s="47">
        <v>307.31818181818181</v>
      </c>
      <c r="G10" s="47">
        <v>308.67857142857144</v>
      </c>
      <c r="H10" s="47">
        <v>309.88</v>
      </c>
      <c r="I10" s="47">
        <v>304.5</v>
      </c>
      <c r="J10" s="47">
        <v>299.57</v>
      </c>
      <c r="K10" s="47">
        <v>307.30769230769232</v>
      </c>
      <c r="L10" s="43">
        <v>307</v>
      </c>
      <c r="M10" s="42">
        <f t="shared" si="0"/>
        <v>305.97738520224232</v>
      </c>
      <c r="N10" s="42">
        <f t="shared" si="1"/>
        <v>10.310000000000002</v>
      </c>
      <c r="O10" s="22">
        <v>291</v>
      </c>
      <c r="P10" s="23">
        <v>323</v>
      </c>
      <c r="Q10" s="25">
        <f t="shared" si="2"/>
        <v>99.871315630461154</v>
      </c>
    </row>
    <row r="11" spans="1:18" ht="15.9" customHeight="1" x14ac:dyDescent="0.3">
      <c r="A11" s="94">
        <v>4</v>
      </c>
      <c r="B11" s="47">
        <v>307.89473684210526</v>
      </c>
      <c r="C11" s="47">
        <v>303.84659090909093</v>
      </c>
      <c r="D11" s="42">
        <v>308.5</v>
      </c>
      <c r="E11" s="42">
        <v>303.267</v>
      </c>
      <c r="F11" s="47">
        <v>307.39999999999998</v>
      </c>
      <c r="G11" s="47">
        <v>309.14393939393943</v>
      </c>
      <c r="H11" s="47">
        <v>303.86900000000003</v>
      </c>
      <c r="I11" s="47">
        <v>305.60000000000002</v>
      </c>
      <c r="J11" s="47">
        <v>298.77999999999997</v>
      </c>
      <c r="K11" s="47">
        <v>306.61538461538464</v>
      </c>
      <c r="L11" s="43">
        <v>307</v>
      </c>
      <c r="M11" s="42">
        <f t="shared" si="0"/>
        <v>305.49166517605209</v>
      </c>
      <c r="N11" s="42">
        <f t="shared" si="1"/>
        <v>10.363939393939461</v>
      </c>
      <c r="O11" s="22">
        <v>291</v>
      </c>
      <c r="P11" s="23">
        <v>323</v>
      </c>
      <c r="Q11" s="25">
        <f t="shared" si="2"/>
        <v>99.712776142284227</v>
      </c>
    </row>
    <row r="12" spans="1:18" ht="15.9" customHeight="1" x14ac:dyDescent="0.3">
      <c r="A12" s="94">
        <v>5</v>
      </c>
      <c r="B12" s="47">
        <v>307.5263157894737</v>
      </c>
      <c r="C12" s="47">
        <v>308.70117647058817</v>
      </c>
      <c r="D12" s="42">
        <v>304.5</v>
      </c>
      <c r="E12" s="42">
        <v>303.73700000000002</v>
      </c>
      <c r="F12" s="47">
        <v>307.73684210526318</v>
      </c>
      <c r="G12" s="47">
        <v>308.66666666666669</v>
      </c>
      <c r="H12" s="47">
        <v>303.63099999999997</v>
      </c>
      <c r="I12" s="47">
        <v>303.2</v>
      </c>
      <c r="J12" s="47">
        <v>306.04000000000002</v>
      </c>
      <c r="K12" s="47">
        <v>305.06666666666666</v>
      </c>
      <c r="L12" s="43">
        <v>307</v>
      </c>
      <c r="M12" s="42">
        <f t="shared" si="0"/>
        <v>305.88056676986582</v>
      </c>
      <c r="N12" s="42">
        <f t="shared" si="1"/>
        <v>5.5011764705881774</v>
      </c>
      <c r="O12" s="22">
        <v>291</v>
      </c>
      <c r="P12" s="23">
        <v>323</v>
      </c>
      <c r="Q12" s="25">
        <f t="shared" si="2"/>
        <v>99.839714000123905</v>
      </c>
    </row>
    <row r="13" spans="1:18" ht="15.9" customHeight="1" x14ac:dyDescent="0.3">
      <c r="A13" s="94">
        <v>6</v>
      </c>
      <c r="B13" s="47">
        <v>308</v>
      </c>
      <c r="C13" s="47">
        <v>309.58500000000009</v>
      </c>
      <c r="D13" s="42">
        <v>303.63636363636363</v>
      </c>
      <c r="E13" s="42">
        <v>303.25</v>
      </c>
      <c r="F13" s="47">
        <v>307.61904761904759</v>
      </c>
      <c r="G13" s="47">
        <v>311.68181818181819</v>
      </c>
      <c r="H13" s="47">
        <v>304.74200000000002</v>
      </c>
      <c r="I13" s="47">
        <v>304.89999999999998</v>
      </c>
      <c r="J13" s="47">
        <v>311.62</v>
      </c>
      <c r="K13" s="47">
        <v>306</v>
      </c>
      <c r="L13" s="43">
        <v>307</v>
      </c>
      <c r="M13" s="42">
        <f t="shared" si="0"/>
        <v>307.10342294372293</v>
      </c>
      <c r="N13" s="42">
        <f t="shared" si="1"/>
        <v>8.431818181818187</v>
      </c>
      <c r="O13" s="22">
        <v>291</v>
      </c>
      <c r="P13" s="23">
        <v>323</v>
      </c>
      <c r="Q13" s="25">
        <f t="shared" si="2"/>
        <v>100.23885544264985</v>
      </c>
    </row>
    <row r="14" spans="1:18" ht="15.9" customHeight="1" x14ac:dyDescent="0.3">
      <c r="A14" s="94">
        <v>7</v>
      </c>
      <c r="B14" s="47">
        <v>308</v>
      </c>
      <c r="C14" s="47">
        <v>309.45764705882357</v>
      </c>
      <c r="D14" s="42">
        <v>305.66666666666669</v>
      </c>
      <c r="E14" s="42">
        <v>301.839</v>
      </c>
      <c r="F14" s="47">
        <v>308.35000000000002</v>
      </c>
      <c r="G14" s="47">
        <v>309.35087719298247</v>
      </c>
      <c r="H14" s="47">
        <v>304.67700000000002</v>
      </c>
      <c r="I14" s="47">
        <v>305.7</v>
      </c>
      <c r="J14" s="47">
        <v>313.04000000000002</v>
      </c>
      <c r="K14" s="47">
        <v>311.5</v>
      </c>
      <c r="L14" s="43">
        <v>307</v>
      </c>
      <c r="M14" s="42">
        <f t="shared" si="0"/>
        <v>307.75811909184728</v>
      </c>
      <c r="N14" s="42">
        <f t="shared" si="1"/>
        <v>11.201000000000022</v>
      </c>
      <c r="O14" s="22">
        <v>291</v>
      </c>
      <c r="P14" s="23">
        <v>323</v>
      </c>
      <c r="Q14" s="25">
        <f t="shared" si="2"/>
        <v>100.45254890109992</v>
      </c>
    </row>
    <row r="15" spans="1:18" ht="15.9" customHeight="1" x14ac:dyDescent="0.3">
      <c r="A15" s="94">
        <v>8</v>
      </c>
      <c r="B15" s="47">
        <v>307.55263157894734</v>
      </c>
      <c r="C15" s="47">
        <v>308.76781609195399</v>
      </c>
      <c r="D15" s="42">
        <v>306.83333333333331</v>
      </c>
      <c r="E15" s="42">
        <v>304.52199999999999</v>
      </c>
      <c r="F15" s="47">
        <v>308.95454545454544</v>
      </c>
      <c r="G15" s="47">
        <v>309.969696969697</v>
      </c>
      <c r="H15" s="47">
        <v>303.21199999999999</v>
      </c>
      <c r="I15" s="47">
        <v>307</v>
      </c>
      <c r="J15" s="47">
        <v>313.67</v>
      </c>
      <c r="K15" s="47">
        <v>311.66666666666669</v>
      </c>
      <c r="L15" s="43">
        <v>307</v>
      </c>
      <c r="M15" s="42">
        <f t="shared" si="0"/>
        <v>308.21486900951436</v>
      </c>
      <c r="N15" s="42">
        <f t="shared" si="1"/>
        <v>10.458000000000027</v>
      </c>
      <c r="O15" s="22">
        <v>291</v>
      </c>
      <c r="P15" s="23">
        <v>323</v>
      </c>
      <c r="Q15" s="25">
        <f t="shared" si="2"/>
        <v>100.60163251772525</v>
      </c>
      <c r="R15" s="7"/>
    </row>
    <row r="16" spans="1:18" ht="15.9" customHeight="1" x14ac:dyDescent="0.3">
      <c r="A16" s="94">
        <v>9</v>
      </c>
      <c r="B16" s="47">
        <v>307.60526315789474</v>
      </c>
      <c r="C16" s="47">
        <v>308.13866666666667</v>
      </c>
      <c r="D16" s="42">
        <v>307.39999999999998</v>
      </c>
      <c r="E16" s="42">
        <v>305.18900000000002</v>
      </c>
      <c r="F16" s="47">
        <v>308.55</v>
      </c>
      <c r="G16" s="47">
        <v>309.95535714285717</v>
      </c>
      <c r="H16" s="47">
        <v>305.57400000000001</v>
      </c>
      <c r="I16" s="47">
        <v>306.5</v>
      </c>
      <c r="J16" s="47">
        <v>311.29000000000002</v>
      </c>
      <c r="K16" s="47">
        <v>310.39999999999998</v>
      </c>
      <c r="L16" s="43">
        <v>307</v>
      </c>
      <c r="M16" s="42">
        <f t="shared" si="0"/>
        <v>308.06022869674183</v>
      </c>
      <c r="N16" s="42">
        <f t="shared" si="1"/>
        <v>6.1009999999999991</v>
      </c>
      <c r="O16" s="22">
        <v>291</v>
      </c>
      <c r="P16" s="23">
        <v>323</v>
      </c>
      <c r="Q16" s="25">
        <f t="shared" si="2"/>
        <v>100.55115776948239</v>
      </c>
      <c r="R16" s="7"/>
    </row>
    <row r="17" spans="1:18" ht="15.9" customHeight="1" x14ac:dyDescent="0.3">
      <c r="A17" s="94">
        <v>10</v>
      </c>
      <c r="B17" s="47">
        <v>306.99567099567099</v>
      </c>
      <c r="C17" s="47">
        <v>304.01445783132522</v>
      </c>
      <c r="D17" s="42">
        <v>308</v>
      </c>
      <c r="E17" s="42">
        <v>304.17700000000002</v>
      </c>
      <c r="F17" s="47">
        <v>306.10000000000002</v>
      </c>
      <c r="G17" s="47">
        <v>308.80459770114936</v>
      </c>
      <c r="H17" s="47">
        <v>306.57499999999999</v>
      </c>
      <c r="I17" s="47">
        <v>306.60000000000002</v>
      </c>
      <c r="J17" s="47">
        <v>309.64</v>
      </c>
      <c r="K17" s="47">
        <v>311.66666666666669</v>
      </c>
      <c r="L17" s="43">
        <v>307</v>
      </c>
      <c r="M17" s="42">
        <f t="shared" si="0"/>
        <v>307.25733931948116</v>
      </c>
      <c r="N17" s="42">
        <f t="shared" si="1"/>
        <v>7.6522088353414688</v>
      </c>
      <c r="O17" s="22">
        <v>291</v>
      </c>
      <c r="P17" s="23">
        <v>323</v>
      </c>
      <c r="Q17" s="25">
        <f t="shared" si="2"/>
        <v>100.28909389714833</v>
      </c>
      <c r="R17" s="7"/>
    </row>
    <row r="18" spans="1:18" ht="15.9" customHeight="1" x14ac:dyDescent="0.3">
      <c r="A18" s="94">
        <v>11</v>
      </c>
      <c r="B18" s="47">
        <v>307.9401544401544</v>
      </c>
      <c r="C18" s="47">
        <v>304.79886363636365</v>
      </c>
      <c r="D18" s="42">
        <v>307.44444444444446</v>
      </c>
      <c r="E18" s="42">
        <v>304.483</v>
      </c>
      <c r="F18" s="47">
        <v>306.7</v>
      </c>
      <c r="G18" s="47">
        <v>309.09259259259261</v>
      </c>
      <c r="H18" s="47">
        <v>306.21800000000002</v>
      </c>
      <c r="I18" s="47">
        <v>307.3</v>
      </c>
      <c r="J18" s="47">
        <v>311.02</v>
      </c>
      <c r="K18" s="47">
        <v>313.13333333333333</v>
      </c>
      <c r="L18" s="43">
        <v>307</v>
      </c>
      <c r="M18" s="42">
        <f t="shared" si="0"/>
        <v>307.81303884468883</v>
      </c>
      <c r="N18" s="42">
        <f>MAX(B18:K18)-MIN(B18:K18)</f>
        <v>8.6503333333333217</v>
      </c>
      <c r="O18" s="22">
        <v>291</v>
      </c>
      <c r="P18" s="23">
        <v>323</v>
      </c>
      <c r="Q18" s="25">
        <f>M18/M$3*100</f>
        <v>100.47047476175383</v>
      </c>
      <c r="R18" s="7"/>
    </row>
    <row r="19" spans="1:18" ht="15.9" customHeight="1" x14ac:dyDescent="0.3">
      <c r="A19" s="94">
        <v>12</v>
      </c>
      <c r="B19" s="47">
        <v>309.64575289575288</v>
      </c>
      <c r="C19" s="47">
        <v>304.8291139240506</v>
      </c>
      <c r="D19" s="42">
        <v>307.26315789473682</v>
      </c>
      <c r="E19" s="42">
        <v>306.14499999999998</v>
      </c>
      <c r="F19" s="47">
        <v>307.3</v>
      </c>
      <c r="G19" s="47">
        <v>310.04292929292933</v>
      </c>
      <c r="H19" s="47">
        <v>308.58800000000002</v>
      </c>
      <c r="I19" s="47">
        <v>306.2</v>
      </c>
      <c r="J19" s="47">
        <v>311.54000000000002</v>
      </c>
      <c r="K19" s="47">
        <v>314.06666666666666</v>
      </c>
      <c r="L19" s="43">
        <v>307</v>
      </c>
      <c r="M19" s="42">
        <f t="shared" si="0"/>
        <v>308.56206206741365</v>
      </c>
      <c r="N19" s="42">
        <f>MAX(B19:K19)-MIN(B19:K19)</f>
        <v>9.2375527426160602</v>
      </c>
      <c r="O19" s="22">
        <v>291</v>
      </c>
      <c r="P19" s="23">
        <v>323</v>
      </c>
      <c r="Q19" s="25">
        <f>M19/M$3*100</f>
        <v>100.71495666894397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307</v>
      </c>
      <c r="M20" s="42"/>
      <c r="N20" s="42">
        <f>MAX(B20:K20)-MIN(B20:K20)</f>
        <v>0</v>
      </c>
      <c r="O20" s="22">
        <v>291</v>
      </c>
      <c r="P20" s="23">
        <v>323</v>
      </c>
      <c r="Q20" s="25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4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10.44140625" customWidth="1"/>
    <col min="5" max="5" width="10.21875" customWidth="1"/>
    <col min="6" max="6" width="9.44140625" customWidth="1"/>
    <col min="7" max="7" width="10.44140625" customWidth="1"/>
    <col min="8" max="8" width="9.6640625" customWidth="1"/>
    <col min="9" max="9" width="10.6640625" customWidth="1"/>
    <col min="10" max="10" width="10.21875" customWidth="1"/>
    <col min="11" max="11" width="11.332031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5" t="s">
        <v>47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4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1" t="s">
        <v>78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228.34210526315789</v>
      </c>
      <c r="C3" s="47">
        <v>231.69638554216863</v>
      </c>
      <c r="D3" s="42">
        <v>225.33333333333334</v>
      </c>
      <c r="E3" s="42">
        <v>228.358</v>
      </c>
      <c r="F3" s="47">
        <v>227.9</v>
      </c>
      <c r="G3" s="47">
        <v>225.75</v>
      </c>
      <c r="H3" s="47">
        <v>233.5</v>
      </c>
      <c r="I3" s="47">
        <v>227.7</v>
      </c>
      <c r="J3" s="47">
        <v>225.65</v>
      </c>
      <c r="K3" s="47"/>
      <c r="L3" s="44">
        <v>228</v>
      </c>
      <c r="M3" s="42">
        <f t="shared" ref="M3:M19" si="0">AVERAGE(B3:K3)</f>
        <v>228.24775823762891</v>
      </c>
      <c r="N3" s="42">
        <f>MAX(B3:K3)-MIN(B3:K3)</f>
        <v>8.1666666666666572</v>
      </c>
      <c r="O3" s="22">
        <v>216</v>
      </c>
      <c r="P3" s="23">
        <v>240</v>
      </c>
      <c r="Q3" s="54">
        <f>M3/M3*100</f>
        <v>100</v>
      </c>
    </row>
    <row r="4" spans="1:18" ht="15.9" customHeight="1" x14ac:dyDescent="0.3">
      <c r="A4" s="94">
        <v>9</v>
      </c>
      <c r="B4" s="47">
        <v>228.65625</v>
      </c>
      <c r="C4" s="47">
        <v>231.96621621621617</v>
      </c>
      <c r="D4" s="42">
        <v>224.47619047619048</v>
      </c>
      <c r="E4" s="47">
        <v>228.13300000000001</v>
      </c>
      <c r="F4" s="47">
        <v>227.7</v>
      </c>
      <c r="G4" s="47">
        <v>228.53703703703704</v>
      </c>
      <c r="H4" s="47">
        <v>231.274</v>
      </c>
      <c r="I4" s="47">
        <v>227.4</v>
      </c>
      <c r="J4" s="47">
        <v>225.85</v>
      </c>
      <c r="K4" s="47">
        <v>230.16666666666666</v>
      </c>
      <c r="L4" s="44">
        <v>228</v>
      </c>
      <c r="M4" s="42">
        <f t="shared" si="0"/>
        <v>228.41593603961101</v>
      </c>
      <c r="N4" s="42">
        <f t="shared" ref="N4:N17" si="1">MAX(B4:K4)-MIN(B4:K4)</f>
        <v>7.4900257400256862</v>
      </c>
      <c r="O4" s="22">
        <v>216</v>
      </c>
      <c r="P4" s="23">
        <v>240</v>
      </c>
      <c r="Q4" s="54">
        <f>M4/M$3*100</f>
        <v>100.07368212651053</v>
      </c>
    </row>
    <row r="5" spans="1:18" ht="15.9" customHeight="1" x14ac:dyDescent="0.3">
      <c r="A5" s="94">
        <v>10</v>
      </c>
      <c r="B5" s="47">
        <v>228.28571428571428</v>
      </c>
      <c r="C5" s="47">
        <v>225.86585365853659</v>
      </c>
      <c r="D5" s="42">
        <v>224.88235294117646</v>
      </c>
      <c r="E5" s="42">
        <v>228.59399999999999</v>
      </c>
      <c r="F5" s="47">
        <v>227.8095238095238</v>
      </c>
      <c r="G5" s="47">
        <v>226.8730158730159</v>
      </c>
      <c r="H5" s="47">
        <v>232.48400000000001</v>
      </c>
      <c r="I5" s="47">
        <v>226.8</v>
      </c>
      <c r="J5" s="47">
        <v>225.65</v>
      </c>
      <c r="K5" s="47">
        <v>232.4</v>
      </c>
      <c r="L5" s="44">
        <v>228</v>
      </c>
      <c r="M5" s="42">
        <f t="shared" si="0"/>
        <v>227.9644460567967</v>
      </c>
      <c r="N5" s="42">
        <f t="shared" si="1"/>
        <v>7.601647058823545</v>
      </c>
      <c r="O5" s="22">
        <v>216</v>
      </c>
      <c r="P5" s="23">
        <v>240</v>
      </c>
      <c r="Q5" s="54">
        <f t="shared" ref="Q5:Q17" si="2">M5/M$3*100</f>
        <v>99.875875152939173</v>
      </c>
    </row>
    <row r="6" spans="1:18" ht="15.9" customHeight="1" x14ac:dyDescent="0.3">
      <c r="A6" s="94">
        <v>11</v>
      </c>
      <c r="B6" s="47">
        <v>228.36842105263159</v>
      </c>
      <c r="C6" s="47">
        <v>224.68860759493668</v>
      </c>
      <c r="D6" s="42">
        <v>225.47368421052633</v>
      </c>
      <c r="E6" s="42">
        <v>229.43600000000001</v>
      </c>
      <c r="F6" s="47">
        <v>227.83333333333334</v>
      </c>
      <c r="G6" s="47">
        <v>226.39285714285714</v>
      </c>
      <c r="H6" s="47">
        <v>231.35499999999999</v>
      </c>
      <c r="I6" s="47">
        <v>229.3</v>
      </c>
      <c r="J6" s="47">
        <v>225.85</v>
      </c>
      <c r="K6" s="47">
        <v>231.2</v>
      </c>
      <c r="L6" s="44">
        <v>228</v>
      </c>
      <c r="M6" s="42">
        <f t="shared" si="0"/>
        <v>227.98979033342849</v>
      </c>
      <c r="N6" s="42">
        <f t="shared" si="1"/>
        <v>6.6663924050633057</v>
      </c>
      <c r="O6" s="22">
        <v>216</v>
      </c>
      <c r="P6" s="23">
        <v>240</v>
      </c>
      <c r="Q6" s="54">
        <f t="shared" si="2"/>
        <v>99.886978997650502</v>
      </c>
    </row>
    <row r="7" spans="1:18" ht="15.9" customHeight="1" x14ac:dyDescent="0.3">
      <c r="A7" s="94">
        <v>12</v>
      </c>
      <c r="B7" s="47">
        <v>228.47368421052633</v>
      </c>
      <c r="C7" s="47">
        <v>227.30823529411757</v>
      </c>
      <c r="D7" s="42">
        <v>224</v>
      </c>
      <c r="E7" s="42">
        <v>230.911</v>
      </c>
      <c r="F7" s="47">
        <v>227.95</v>
      </c>
      <c r="G7" s="47">
        <v>227.98214285714289</v>
      </c>
      <c r="H7" s="47">
        <v>232.48099999999999</v>
      </c>
      <c r="I7" s="47">
        <v>229</v>
      </c>
      <c r="J7" s="47">
        <v>225.94</v>
      </c>
      <c r="K7" s="47">
        <v>231</v>
      </c>
      <c r="L7" s="44">
        <v>228</v>
      </c>
      <c r="M7" s="42">
        <f t="shared" si="0"/>
        <v>228.50460623617869</v>
      </c>
      <c r="N7" s="42">
        <f t="shared" si="1"/>
        <v>8.4809999999999945</v>
      </c>
      <c r="O7" s="22">
        <v>216</v>
      </c>
      <c r="P7" s="23">
        <v>240</v>
      </c>
      <c r="Q7" s="54">
        <f t="shared" si="2"/>
        <v>100.11253034883364</v>
      </c>
    </row>
    <row r="8" spans="1:18" ht="15.9" customHeight="1" x14ac:dyDescent="0.3">
      <c r="A8" s="94">
        <v>1</v>
      </c>
      <c r="B8" s="47">
        <v>228.10526315789474</v>
      </c>
      <c r="C8" s="47">
        <v>227.0968085106384</v>
      </c>
      <c r="D8" s="42">
        <v>222.88235294117646</v>
      </c>
      <c r="E8" s="42">
        <v>230.726</v>
      </c>
      <c r="F8" s="47">
        <v>228.47368421052633</v>
      </c>
      <c r="G8" s="47">
        <v>227.7948717948718</v>
      </c>
      <c r="H8" s="47">
        <v>233.81399999999999</v>
      </c>
      <c r="I8" s="47">
        <v>229.7</v>
      </c>
      <c r="J8" s="47">
        <v>226.92</v>
      </c>
      <c r="K8" s="47">
        <v>233.57142857142858</v>
      </c>
      <c r="L8" s="44">
        <v>228</v>
      </c>
      <c r="M8" s="42">
        <f t="shared" si="0"/>
        <v>228.90844091865361</v>
      </c>
      <c r="N8" s="42">
        <f t="shared" si="1"/>
        <v>10.931647058823529</v>
      </c>
      <c r="O8" s="22">
        <v>216</v>
      </c>
      <c r="P8" s="23">
        <v>240</v>
      </c>
      <c r="Q8" s="54">
        <f t="shared" si="2"/>
        <v>100.28945856297824</v>
      </c>
    </row>
    <row r="9" spans="1:18" ht="15.9" customHeight="1" x14ac:dyDescent="0.3">
      <c r="A9" s="94">
        <v>2</v>
      </c>
      <c r="B9" s="47">
        <v>228.00289575289577</v>
      </c>
      <c r="C9" s="47">
        <v>226.26595744680856</v>
      </c>
      <c r="D9" s="42">
        <v>222.75</v>
      </c>
      <c r="E9" s="42">
        <v>230.71700000000001</v>
      </c>
      <c r="F9" s="47">
        <v>228.16666666666666</v>
      </c>
      <c r="G9" s="47">
        <v>225.82777777777775</v>
      </c>
      <c r="H9" s="47">
        <v>229.94499999999999</v>
      </c>
      <c r="I9" s="47">
        <v>229.6</v>
      </c>
      <c r="J9" s="47">
        <v>226.07</v>
      </c>
      <c r="K9" s="47">
        <v>231.46153846153845</v>
      </c>
      <c r="L9" s="44">
        <v>228</v>
      </c>
      <c r="M9" s="42">
        <f t="shared" si="0"/>
        <v>227.88068361056872</v>
      </c>
      <c r="N9" s="42">
        <f t="shared" si="1"/>
        <v>8.7115384615384528</v>
      </c>
      <c r="O9" s="22">
        <v>216</v>
      </c>
      <c r="P9" s="23">
        <v>240</v>
      </c>
      <c r="Q9" s="54">
        <f t="shared" si="2"/>
        <v>99.839177116176529</v>
      </c>
    </row>
    <row r="10" spans="1:18" ht="15.9" customHeight="1" x14ac:dyDescent="0.3">
      <c r="A10" s="94">
        <v>3</v>
      </c>
      <c r="B10" s="47">
        <v>227.86842105263159</v>
      </c>
      <c r="C10" s="47">
        <v>229.32098765432107</v>
      </c>
      <c r="D10" s="42">
        <v>223.33333333333334</v>
      </c>
      <c r="E10" s="42">
        <v>230.84399999999999</v>
      </c>
      <c r="F10" s="47">
        <v>228.04545454545453</v>
      </c>
      <c r="G10" s="47">
        <v>227.33333333333334</v>
      </c>
      <c r="H10" s="47">
        <v>232.56</v>
      </c>
      <c r="I10" s="47">
        <v>229.2</v>
      </c>
      <c r="J10" s="47">
        <v>223.22</v>
      </c>
      <c r="K10" s="47">
        <v>231.46153846153845</v>
      </c>
      <c r="L10" s="44">
        <v>228</v>
      </c>
      <c r="M10" s="42">
        <f t="shared" si="0"/>
        <v>228.31870683806125</v>
      </c>
      <c r="N10" s="42">
        <f t="shared" si="1"/>
        <v>9.3400000000000034</v>
      </c>
      <c r="O10" s="22">
        <v>216</v>
      </c>
      <c r="P10" s="23">
        <v>240</v>
      </c>
      <c r="Q10" s="54">
        <f t="shared" si="2"/>
        <v>100.03108402946874</v>
      </c>
    </row>
    <row r="11" spans="1:18" ht="15.9" customHeight="1" x14ac:dyDescent="0.3">
      <c r="A11" s="94">
        <v>4</v>
      </c>
      <c r="B11" s="47">
        <v>228</v>
      </c>
      <c r="C11" s="47">
        <v>228.83218390804612</v>
      </c>
      <c r="D11" s="42">
        <v>224.9</v>
      </c>
      <c r="E11" s="42">
        <v>230.03100000000001</v>
      </c>
      <c r="F11" s="47">
        <v>227.95</v>
      </c>
      <c r="G11" s="47">
        <v>228.89393939393938</v>
      </c>
      <c r="H11" s="47">
        <v>236.16399999999999</v>
      </c>
      <c r="I11" s="47">
        <v>227.8</v>
      </c>
      <c r="J11" s="47">
        <v>222.96</v>
      </c>
      <c r="K11" s="47">
        <v>230.69230769230768</v>
      </c>
      <c r="L11" s="44">
        <v>228</v>
      </c>
      <c r="M11" s="42">
        <f t="shared" si="0"/>
        <v>228.62234309942932</v>
      </c>
      <c r="N11" s="42">
        <f t="shared" si="1"/>
        <v>13.203999999999979</v>
      </c>
      <c r="O11" s="22">
        <v>216</v>
      </c>
      <c r="P11" s="23">
        <v>240</v>
      </c>
      <c r="Q11" s="54">
        <f t="shared" si="2"/>
        <v>100.16411327090032</v>
      </c>
    </row>
    <row r="12" spans="1:18" ht="15.9" customHeight="1" x14ac:dyDescent="0.3">
      <c r="A12" s="94">
        <v>5</v>
      </c>
      <c r="B12" s="47">
        <v>227.86842105263159</v>
      </c>
      <c r="C12" s="47">
        <v>225.65058823529407</v>
      </c>
      <c r="D12" s="42">
        <v>224.75</v>
      </c>
      <c r="E12" s="42">
        <v>227.524</v>
      </c>
      <c r="F12" s="47">
        <v>228.84210526315789</v>
      </c>
      <c r="G12" s="47">
        <v>228.1527777777778</v>
      </c>
      <c r="H12" s="47">
        <v>235.19</v>
      </c>
      <c r="I12" s="47">
        <v>228.5</v>
      </c>
      <c r="J12" s="47">
        <v>228.28</v>
      </c>
      <c r="K12" s="47">
        <v>230.2</v>
      </c>
      <c r="L12" s="44">
        <v>228</v>
      </c>
      <c r="M12" s="42">
        <f t="shared" si="0"/>
        <v>228.49578923288612</v>
      </c>
      <c r="N12" s="42">
        <f t="shared" si="1"/>
        <v>10.439999999999998</v>
      </c>
      <c r="O12" s="22">
        <v>216</v>
      </c>
      <c r="P12" s="23">
        <v>240</v>
      </c>
      <c r="Q12" s="54">
        <f t="shared" si="2"/>
        <v>100.10866743979101</v>
      </c>
    </row>
    <row r="13" spans="1:18" ht="15.9" customHeight="1" x14ac:dyDescent="0.3">
      <c r="A13" s="94">
        <v>6</v>
      </c>
      <c r="B13" s="47">
        <v>227.86842105263159</v>
      </c>
      <c r="C13" s="47">
        <v>224.76374999999999</v>
      </c>
      <c r="D13" s="42">
        <v>223.76190476190476</v>
      </c>
      <c r="E13" s="42">
        <v>226.85599999999999</v>
      </c>
      <c r="F13" s="47">
        <v>228.0952380952381</v>
      </c>
      <c r="G13" s="47">
        <v>226.79365079365076</v>
      </c>
      <c r="H13" s="47">
        <v>234.41800000000001</v>
      </c>
      <c r="I13" s="47">
        <v>228.3</v>
      </c>
      <c r="J13" s="47">
        <v>227.58</v>
      </c>
      <c r="K13" s="47">
        <v>231.25</v>
      </c>
      <c r="L13" s="44">
        <v>228</v>
      </c>
      <c r="M13" s="42">
        <f t="shared" si="0"/>
        <v>227.96869647034254</v>
      </c>
      <c r="N13" s="42">
        <f t="shared" si="1"/>
        <v>10.656095238095247</v>
      </c>
      <c r="O13" s="22">
        <v>216</v>
      </c>
      <c r="P13" s="23">
        <v>240</v>
      </c>
      <c r="Q13" s="54">
        <f t="shared" si="2"/>
        <v>99.877737345838085</v>
      </c>
    </row>
    <row r="14" spans="1:18" ht="15.9" customHeight="1" x14ac:dyDescent="0.3">
      <c r="A14" s="94">
        <v>7</v>
      </c>
      <c r="B14" s="47">
        <v>228.10526315789474</v>
      </c>
      <c r="C14" s="47">
        <v>225.88928571428568</v>
      </c>
      <c r="D14" s="42">
        <v>222</v>
      </c>
      <c r="E14" s="42">
        <v>226.34899999999999</v>
      </c>
      <c r="F14" s="47">
        <v>227.8</v>
      </c>
      <c r="G14" s="47">
        <v>226.65789473684211</v>
      </c>
      <c r="H14" s="47">
        <v>232.48400000000001</v>
      </c>
      <c r="I14" s="47">
        <v>229.2</v>
      </c>
      <c r="J14" s="47">
        <v>226.77</v>
      </c>
      <c r="K14" s="47">
        <v>228.30769230769232</v>
      </c>
      <c r="L14" s="44">
        <v>228</v>
      </c>
      <c r="M14" s="42">
        <f t="shared" si="0"/>
        <v>227.35631359167147</v>
      </c>
      <c r="N14" s="42">
        <f t="shared" si="1"/>
        <v>10.484000000000009</v>
      </c>
      <c r="O14" s="22">
        <v>216</v>
      </c>
      <c r="P14" s="23">
        <v>240</v>
      </c>
      <c r="Q14" s="54">
        <f t="shared" si="2"/>
        <v>99.609439911769314</v>
      </c>
    </row>
    <row r="15" spans="1:18" ht="15.9" customHeight="1" x14ac:dyDescent="0.3">
      <c r="A15" s="94">
        <v>8</v>
      </c>
      <c r="B15" s="47">
        <v>227.97368421052633</v>
      </c>
      <c r="C15" s="47">
        <v>226.06321839080468</v>
      </c>
      <c r="D15" s="42">
        <v>222.23809523809524</v>
      </c>
      <c r="E15" s="42">
        <v>227.18</v>
      </c>
      <c r="F15" s="47">
        <v>227.95454545454547</v>
      </c>
      <c r="G15" s="47">
        <v>226.78095238095239</v>
      </c>
      <c r="H15" s="47">
        <v>230.06100000000001</v>
      </c>
      <c r="I15" s="47">
        <v>228.6</v>
      </c>
      <c r="J15" s="47">
        <v>226.85</v>
      </c>
      <c r="K15" s="47">
        <v>230</v>
      </c>
      <c r="L15" s="44">
        <v>228</v>
      </c>
      <c r="M15" s="42">
        <f t="shared" si="0"/>
        <v>227.3701495674924</v>
      </c>
      <c r="N15" s="42">
        <f t="shared" si="1"/>
        <v>7.8229047619047662</v>
      </c>
      <c r="O15" s="22">
        <v>216</v>
      </c>
      <c r="P15" s="23">
        <v>240</v>
      </c>
      <c r="Q15" s="54">
        <f t="shared" si="2"/>
        <v>99.615501735082617</v>
      </c>
      <c r="R15" s="7"/>
    </row>
    <row r="16" spans="1:18" ht="15.9" customHeight="1" x14ac:dyDescent="0.3">
      <c r="A16" s="94">
        <v>9</v>
      </c>
      <c r="B16" s="47">
        <v>228</v>
      </c>
      <c r="C16" s="47">
        <v>225.36315789473682</v>
      </c>
      <c r="D16" s="42">
        <v>224.05</v>
      </c>
      <c r="E16" s="42">
        <v>227.517</v>
      </c>
      <c r="F16" s="47">
        <v>227.25</v>
      </c>
      <c r="G16" s="47">
        <v>226.33333333333334</v>
      </c>
      <c r="H16" s="47">
        <v>228.11500000000001</v>
      </c>
      <c r="I16" s="47">
        <v>228.7</v>
      </c>
      <c r="J16" s="47">
        <v>229.71</v>
      </c>
      <c r="K16" s="47">
        <v>231.26666666666668</v>
      </c>
      <c r="L16" s="44">
        <v>228</v>
      </c>
      <c r="M16" s="42">
        <f t="shared" si="0"/>
        <v>227.63051578947369</v>
      </c>
      <c r="N16" s="42">
        <f t="shared" si="1"/>
        <v>7.2166666666666686</v>
      </c>
      <c r="O16" s="22">
        <v>216</v>
      </c>
      <c r="P16" s="23">
        <v>240</v>
      </c>
      <c r="Q16" s="54">
        <f t="shared" si="2"/>
        <v>99.729573489386652</v>
      </c>
      <c r="R16" s="7"/>
    </row>
    <row r="17" spans="1:18" ht="15.9" customHeight="1" x14ac:dyDescent="0.3">
      <c r="A17" s="94">
        <v>10</v>
      </c>
      <c r="B17" s="47">
        <v>228.06385281385283</v>
      </c>
      <c r="C17" s="47">
        <v>224.52409638554218</v>
      </c>
      <c r="D17" s="42">
        <v>222.88888888888889</v>
      </c>
      <c r="E17" s="42">
        <v>229.88399999999999</v>
      </c>
      <c r="F17" s="47">
        <v>228.25</v>
      </c>
      <c r="G17" s="47">
        <v>232.4375</v>
      </c>
      <c r="H17" s="47">
        <v>228.98500000000001</v>
      </c>
      <c r="I17" s="47">
        <v>227.9</v>
      </c>
      <c r="J17" s="47">
        <v>229.24</v>
      </c>
      <c r="K17" s="47">
        <v>232.66666666666666</v>
      </c>
      <c r="L17" s="44">
        <v>228</v>
      </c>
      <c r="M17" s="42">
        <f t="shared" si="0"/>
        <v>228.48400047549507</v>
      </c>
      <c r="N17" s="42">
        <f t="shared" si="1"/>
        <v>9.7777777777777715</v>
      </c>
      <c r="O17" s="22">
        <v>216</v>
      </c>
      <c r="P17" s="23">
        <v>240</v>
      </c>
      <c r="Q17" s="54">
        <f t="shared" si="2"/>
        <v>100.10350254464282</v>
      </c>
      <c r="R17" s="7"/>
    </row>
    <row r="18" spans="1:18" ht="15.9" customHeight="1" x14ac:dyDescent="0.3">
      <c r="A18" s="94">
        <v>11</v>
      </c>
      <c r="B18" s="47">
        <v>228.14092664092666</v>
      </c>
      <c r="C18" s="47">
        <v>223.4113636363636</v>
      </c>
      <c r="D18" s="42">
        <v>221.84210526315789</v>
      </c>
      <c r="E18" s="42">
        <v>230.14699999999999</v>
      </c>
      <c r="F18" s="47">
        <v>228.25</v>
      </c>
      <c r="G18" s="47">
        <v>230.71428571428572</v>
      </c>
      <c r="H18" s="47">
        <v>229.94399999999999</v>
      </c>
      <c r="I18" s="47">
        <v>227.8</v>
      </c>
      <c r="J18" s="47">
        <v>229.52</v>
      </c>
      <c r="K18" s="47">
        <v>230.93333333333334</v>
      </c>
      <c r="L18" s="44">
        <v>228</v>
      </c>
      <c r="M18" s="42">
        <f t="shared" si="0"/>
        <v>228.07030145880671</v>
      </c>
      <c r="N18" s="42">
        <f>MAX(B18:K18)-MIN(B18:K18)</f>
        <v>9.0912280701754469</v>
      </c>
      <c r="O18" s="22">
        <v>216</v>
      </c>
      <c r="P18" s="23">
        <v>240</v>
      </c>
      <c r="Q18" s="54">
        <f>M18/M$3*100</f>
        <v>99.922252564409646</v>
      </c>
      <c r="R18" s="7"/>
    </row>
    <row r="19" spans="1:18" ht="15.9" customHeight="1" x14ac:dyDescent="0.3">
      <c r="A19" s="94">
        <v>12</v>
      </c>
      <c r="B19" s="47">
        <v>227.94401544401546</v>
      </c>
      <c r="C19" s="47">
        <v>223.98831168831171</v>
      </c>
      <c r="D19" s="42">
        <v>222.47368421052633</v>
      </c>
      <c r="E19" s="42">
        <v>229.602</v>
      </c>
      <c r="F19" s="47">
        <v>228.95</v>
      </c>
      <c r="G19" s="47">
        <v>227.5</v>
      </c>
      <c r="H19" s="47">
        <v>230.16</v>
      </c>
      <c r="I19" s="47">
        <v>226.9</v>
      </c>
      <c r="J19" s="47">
        <v>229.56</v>
      </c>
      <c r="K19" s="47">
        <v>231.8</v>
      </c>
      <c r="L19" s="44">
        <v>228</v>
      </c>
      <c r="M19" s="42">
        <f t="shared" si="0"/>
        <v>227.88780113428538</v>
      </c>
      <c r="N19" s="42">
        <f>MAX(B19:K19)-MIN(B19:K19)</f>
        <v>9.3263157894736821</v>
      </c>
      <c r="O19" s="22">
        <v>216</v>
      </c>
      <c r="P19" s="23">
        <v>240</v>
      </c>
      <c r="Q19" s="54">
        <f>M19/M$3*100</f>
        <v>99.842295448541151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228</v>
      </c>
      <c r="M20" s="42"/>
      <c r="N20" s="42">
        <f>MAX(B20:K20)-MIN(B20:K20)</f>
        <v>0</v>
      </c>
      <c r="O20" s="22">
        <v>216</v>
      </c>
      <c r="P20" s="23">
        <v>240</v>
      </c>
      <c r="Q20" s="54">
        <f>M20/M$3*100</f>
        <v>0</v>
      </c>
    </row>
    <row r="44" spans="5:5" x14ac:dyDescent="0.2">
      <c r="E44" s="64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21875" customWidth="1"/>
    <col min="3" max="3" width="10.44140625" bestFit="1" customWidth="1"/>
    <col min="4" max="4" width="9.44140625" customWidth="1"/>
    <col min="5" max="5" width="10.33203125" customWidth="1"/>
    <col min="6" max="6" width="9.44140625" customWidth="1"/>
    <col min="7" max="8" width="10.33203125" customWidth="1"/>
    <col min="9" max="9" width="10.6640625" customWidth="1"/>
    <col min="10" max="10" width="9.6640625" customWidth="1"/>
    <col min="11" max="11" width="10.441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5" t="s">
        <v>53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6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310.23684210526318</v>
      </c>
      <c r="C3" s="47">
        <v>314.59880952380951</v>
      </c>
      <c r="D3" s="42">
        <v>306</v>
      </c>
      <c r="E3" s="42">
        <v>310.25799999999998</v>
      </c>
      <c r="F3" s="47">
        <v>306.8</v>
      </c>
      <c r="G3" s="47">
        <v>305.5</v>
      </c>
      <c r="H3" s="47">
        <v>314.66699999999997</v>
      </c>
      <c r="I3" s="47">
        <v>306.39999999999998</v>
      </c>
      <c r="J3" s="47">
        <v>311.60000000000002</v>
      </c>
      <c r="K3" s="47"/>
      <c r="L3" s="44">
        <v>309</v>
      </c>
      <c r="M3" s="42">
        <f t="shared" ref="M3:M19" si="0">AVERAGE(B3:K3)</f>
        <v>309.56229462545252</v>
      </c>
      <c r="N3" s="42">
        <f>MAX(B3:K3)-MIN(B3:K3)</f>
        <v>9.1669999999999732</v>
      </c>
      <c r="O3" s="22">
        <v>293</v>
      </c>
      <c r="P3" s="23">
        <v>325</v>
      </c>
      <c r="Q3" s="54">
        <f>M3/M3*100</f>
        <v>100</v>
      </c>
    </row>
    <row r="4" spans="1:18" ht="15.9" customHeight="1" x14ac:dyDescent="0.3">
      <c r="A4" s="94">
        <v>9</v>
      </c>
      <c r="B4" s="47">
        <v>310.25</v>
      </c>
      <c r="C4" s="47">
        <v>301.83076923076925</v>
      </c>
      <c r="D4" s="42">
        <v>306.89999999999998</v>
      </c>
      <c r="E4" s="47">
        <v>309.83300000000003</v>
      </c>
      <c r="F4" s="47">
        <v>306.05</v>
      </c>
      <c r="G4" s="47">
        <v>307.46296296296299</v>
      </c>
      <c r="H4" s="47">
        <v>313.21300000000002</v>
      </c>
      <c r="I4" s="47">
        <v>307.7</v>
      </c>
      <c r="J4" s="47">
        <v>308.48</v>
      </c>
      <c r="K4" s="47">
        <v>310.08333333333331</v>
      </c>
      <c r="L4" s="44">
        <v>309</v>
      </c>
      <c r="M4" s="42">
        <f t="shared" si="0"/>
        <v>308.18030655270655</v>
      </c>
      <c r="N4" s="42">
        <f t="shared" ref="N4:N17" si="1">MAX(B4:K4)-MIN(B4:K4)</f>
        <v>11.382230769230773</v>
      </c>
      <c r="O4" s="22">
        <v>293</v>
      </c>
      <c r="P4" s="23">
        <v>325</v>
      </c>
      <c r="Q4" s="54">
        <f>M4/M$3*100</f>
        <v>99.553567053630331</v>
      </c>
    </row>
    <row r="5" spans="1:18" ht="15.9" customHeight="1" x14ac:dyDescent="0.3">
      <c r="A5" s="94">
        <v>10</v>
      </c>
      <c r="B5" s="47">
        <v>309.33333333333331</v>
      </c>
      <c r="C5" s="47">
        <v>307.64634146341461</v>
      </c>
      <c r="D5" s="42">
        <v>307.77777777777777</v>
      </c>
      <c r="E5" s="42">
        <v>311.685</v>
      </c>
      <c r="F5" s="47">
        <v>307.23809523809524</v>
      </c>
      <c r="G5" s="47">
        <v>309.26190476190476</v>
      </c>
      <c r="H5" s="47">
        <v>314</v>
      </c>
      <c r="I5" s="47">
        <v>307.3</v>
      </c>
      <c r="J5" s="47">
        <v>310.24</v>
      </c>
      <c r="K5" s="47">
        <v>309.5</v>
      </c>
      <c r="L5" s="44">
        <v>309</v>
      </c>
      <c r="M5" s="42">
        <f t="shared" si="0"/>
        <v>309.39824525745263</v>
      </c>
      <c r="N5" s="42">
        <f t="shared" si="1"/>
        <v>6.7619047619047592</v>
      </c>
      <c r="O5" s="22">
        <v>293</v>
      </c>
      <c r="P5" s="23">
        <v>325</v>
      </c>
      <c r="Q5" s="54">
        <f t="shared" ref="Q5:Q17" si="2">M5/M$3*100</f>
        <v>99.94700602403843</v>
      </c>
    </row>
    <row r="6" spans="1:18" ht="15.9" customHeight="1" x14ac:dyDescent="0.3">
      <c r="A6" s="94">
        <v>11</v>
      </c>
      <c r="B6" s="47">
        <v>309.4736842105263</v>
      </c>
      <c r="C6" s="47">
        <v>306.41012658227845</v>
      </c>
      <c r="D6" s="42">
        <v>306.77777777777777</v>
      </c>
      <c r="E6" s="42">
        <v>312.84199999999998</v>
      </c>
      <c r="F6" s="47">
        <v>306.5</v>
      </c>
      <c r="G6" s="47">
        <v>309.38095238095241</v>
      </c>
      <c r="H6" s="47">
        <v>313.16399999999999</v>
      </c>
      <c r="I6" s="47">
        <v>304.60000000000002</v>
      </c>
      <c r="J6" s="47">
        <v>314.22000000000003</v>
      </c>
      <c r="K6" s="47">
        <v>314.86666666666667</v>
      </c>
      <c r="L6" s="44">
        <v>309</v>
      </c>
      <c r="M6" s="42">
        <f t="shared" si="0"/>
        <v>309.82352076182013</v>
      </c>
      <c r="N6" s="42">
        <f t="shared" si="1"/>
        <v>10.266666666666652</v>
      </c>
      <c r="O6" s="22">
        <v>293</v>
      </c>
      <c r="P6" s="23">
        <v>325</v>
      </c>
      <c r="Q6" s="54">
        <f t="shared" si="2"/>
        <v>100.08438564415079</v>
      </c>
    </row>
    <row r="7" spans="1:18" ht="15.9" customHeight="1" x14ac:dyDescent="0.3">
      <c r="A7" s="94">
        <v>12</v>
      </c>
      <c r="B7" s="47">
        <v>309.5</v>
      </c>
      <c r="C7" s="47">
        <v>307.57294117647058</v>
      </c>
      <c r="D7" s="42">
        <v>306.25</v>
      </c>
      <c r="E7" s="42">
        <v>313.52100000000002</v>
      </c>
      <c r="F7" s="47">
        <v>306.45</v>
      </c>
      <c r="G7" s="47">
        <v>308.51488095238102</v>
      </c>
      <c r="H7" s="47">
        <v>312.87</v>
      </c>
      <c r="I7" s="47">
        <v>306.7</v>
      </c>
      <c r="J7" s="47">
        <v>315.39</v>
      </c>
      <c r="K7" s="47">
        <v>312</v>
      </c>
      <c r="L7" s="44">
        <v>309</v>
      </c>
      <c r="M7" s="42">
        <f t="shared" si="0"/>
        <v>309.87688221288511</v>
      </c>
      <c r="N7" s="42">
        <f t="shared" si="1"/>
        <v>9.1399999999999864</v>
      </c>
      <c r="O7" s="22">
        <v>293</v>
      </c>
      <c r="P7" s="23">
        <v>325</v>
      </c>
      <c r="Q7" s="54">
        <f t="shared" si="2"/>
        <v>100.10162335429553</v>
      </c>
    </row>
    <row r="8" spans="1:18" ht="15.9" customHeight="1" x14ac:dyDescent="0.3">
      <c r="A8" s="94">
        <v>1</v>
      </c>
      <c r="B8" s="47">
        <v>309.42105263157896</v>
      </c>
      <c r="C8" s="47">
        <v>306.84042553191489</v>
      </c>
      <c r="D8" s="42">
        <v>305.5</v>
      </c>
      <c r="E8" s="42">
        <v>313.815</v>
      </c>
      <c r="F8" s="47">
        <v>307.4736842105263</v>
      </c>
      <c r="G8" s="47">
        <v>307.45333333333332</v>
      </c>
      <c r="H8" s="47">
        <v>315.23700000000002</v>
      </c>
      <c r="I8" s="47">
        <v>310.39999999999998</v>
      </c>
      <c r="J8" s="47">
        <v>314.63</v>
      </c>
      <c r="K8" s="47">
        <v>309.71428571428572</v>
      </c>
      <c r="L8" s="44">
        <v>309</v>
      </c>
      <c r="M8" s="42">
        <f t="shared" si="0"/>
        <v>310.04847814216396</v>
      </c>
      <c r="N8" s="42">
        <f t="shared" si="1"/>
        <v>9.7370000000000232</v>
      </c>
      <c r="O8" s="22">
        <v>293</v>
      </c>
      <c r="P8" s="23">
        <v>325</v>
      </c>
      <c r="Q8" s="54">
        <f t="shared" si="2"/>
        <v>100.15705514694535</v>
      </c>
    </row>
    <row r="9" spans="1:18" ht="15.9" customHeight="1" x14ac:dyDescent="0.3">
      <c r="A9" s="94">
        <v>2</v>
      </c>
      <c r="B9" s="47">
        <v>311.00772200772201</v>
      </c>
      <c r="C9" s="47">
        <v>305.6085106382979</v>
      </c>
      <c r="D9" s="42">
        <v>306</v>
      </c>
      <c r="E9" s="42">
        <v>313.44600000000003</v>
      </c>
      <c r="F9" s="47">
        <v>307.38888888888891</v>
      </c>
      <c r="G9" s="47">
        <v>308.76666666666665</v>
      </c>
      <c r="H9" s="47">
        <v>315.98200000000003</v>
      </c>
      <c r="I9" s="47">
        <v>309.2</v>
      </c>
      <c r="J9" s="47">
        <v>312.41000000000003</v>
      </c>
      <c r="K9" s="47">
        <v>313</v>
      </c>
      <c r="L9" s="44">
        <v>309</v>
      </c>
      <c r="M9" s="42">
        <f t="shared" si="0"/>
        <v>310.28097882015749</v>
      </c>
      <c r="N9" s="42">
        <f t="shared" si="1"/>
        <v>10.373489361702127</v>
      </c>
      <c r="O9" s="22">
        <v>293</v>
      </c>
      <c r="P9" s="23">
        <v>325</v>
      </c>
      <c r="Q9" s="54">
        <f t="shared" si="2"/>
        <v>100.232161412156</v>
      </c>
    </row>
    <row r="10" spans="1:18" ht="15.9" customHeight="1" x14ac:dyDescent="0.3">
      <c r="A10" s="94">
        <v>3</v>
      </c>
      <c r="B10" s="47">
        <v>311.21052631578948</v>
      </c>
      <c r="C10" s="47">
        <v>308.82469135802467</v>
      </c>
      <c r="D10" s="42">
        <v>308.5</v>
      </c>
      <c r="E10" s="42">
        <v>312.69900000000001</v>
      </c>
      <c r="F10" s="47">
        <v>307.09090909090907</v>
      </c>
      <c r="G10" s="47">
        <v>308.16666666666669</v>
      </c>
      <c r="H10" s="47">
        <v>316.32</v>
      </c>
      <c r="I10" s="47">
        <v>309.5</v>
      </c>
      <c r="J10" s="47">
        <v>307.17</v>
      </c>
      <c r="K10" s="47">
        <v>312</v>
      </c>
      <c r="L10" s="44">
        <v>309</v>
      </c>
      <c r="M10" s="42">
        <f t="shared" si="0"/>
        <v>310.14817934313902</v>
      </c>
      <c r="N10" s="42">
        <f t="shared" si="1"/>
        <v>9.2290909090909281</v>
      </c>
      <c r="O10" s="22">
        <v>293</v>
      </c>
      <c r="P10" s="23">
        <v>325</v>
      </c>
      <c r="Q10" s="54">
        <f t="shared" si="2"/>
        <v>100.18926229965939</v>
      </c>
    </row>
    <row r="11" spans="1:18" ht="15.9" customHeight="1" x14ac:dyDescent="0.3">
      <c r="A11" s="94">
        <v>4</v>
      </c>
      <c r="B11" s="47">
        <v>310.60526315789474</v>
      </c>
      <c r="C11" s="47">
        <v>308.54942528735631</v>
      </c>
      <c r="D11" s="42">
        <v>307.35294117647061</v>
      </c>
      <c r="E11" s="42">
        <v>312.25</v>
      </c>
      <c r="F11" s="47">
        <v>307.2</v>
      </c>
      <c r="G11" s="47">
        <v>309.65873015873012</v>
      </c>
      <c r="H11" s="47">
        <v>311.77</v>
      </c>
      <c r="I11" s="47">
        <v>309</v>
      </c>
      <c r="J11" s="47">
        <v>307.45999999999998</v>
      </c>
      <c r="K11" s="47">
        <v>311.69230769230768</v>
      </c>
      <c r="L11" s="44">
        <v>309</v>
      </c>
      <c r="M11" s="42">
        <f t="shared" si="0"/>
        <v>309.55386674727595</v>
      </c>
      <c r="N11" s="42">
        <f t="shared" si="1"/>
        <v>5.0500000000000114</v>
      </c>
      <c r="O11" s="22">
        <v>293</v>
      </c>
      <c r="P11" s="23">
        <v>325</v>
      </c>
      <c r="Q11" s="54">
        <f t="shared" si="2"/>
        <v>99.997277485558513</v>
      </c>
    </row>
    <row r="12" spans="1:18" ht="15.9" customHeight="1" x14ac:dyDescent="0.3">
      <c r="A12" s="94">
        <v>5</v>
      </c>
      <c r="B12" s="47">
        <v>310.68421052631578</v>
      </c>
      <c r="C12" s="47">
        <v>306.88941176470587</v>
      </c>
      <c r="D12" s="42">
        <v>305.9375</v>
      </c>
      <c r="E12" s="42">
        <v>311.661</v>
      </c>
      <c r="F12" s="47">
        <v>306.78947368421052</v>
      </c>
      <c r="G12" s="47">
        <v>308.60869565217394</v>
      </c>
      <c r="H12" s="47">
        <v>310.15499999999997</v>
      </c>
      <c r="I12" s="47">
        <v>308.2</v>
      </c>
      <c r="J12" s="47">
        <v>312.32</v>
      </c>
      <c r="K12" s="47">
        <v>312.60000000000002</v>
      </c>
      <c r="L12" s="44">
        <v>309</v>
      </c>
      <c r="M12" s="42">
        <f t="shared" si="0"/>
        <v>309.38452916274065</v>
      </c>
      <c r="N12" s="42">
        <f t="shared" si="1"/>
        <v>6.6625000000000227</v>
      </c>
      <c r="O12" s="22">
        <v>293</v>
      </c>
      <c r="P12" s="23">
        <v>325</v>
      </c>
      <c r="Q12" s="54">
        <f t="shared" si="2"/>
        <v>99.942575221272676</v>
      </c>
    </row>
    <row r="13" spans="1:18" ht="15.9" customHeight="1" x14ac:dyDescent="0.3">
      <c r="A13" s="94">
        <v>6</v>
      </c>
      <c r="B13" s="47">
        <v>309.94736842105266</v>
      </c>
      <c r="C13" s="47">
        <v>306.20750000000015</v>
      </c>
      <c r="D13" s="42">
        <v>306.76190476190476</v>
      </c>
      <c r="E13" s="42">
        <v>311.39999999999998</v>
      </c>
      <c r="F13" s="47">
        <v>306.52380952380952</v>
      </c>
      <c r="G13" s="47">
        <v>308.31818181818181</v>
      </c>
      <c r="H13" s="47">
        <v>311.27300000000002</v>
      </c>
      <c r="I13" s="47">
        <v>306.60000000000002</v>
      </c>
      <c r="J13" s="47">
        <v>311.37</v>
      </c>
      <c r="K13" s="47">
        <v>308.41666666666669</v>
      </c>
      <c r="L13" s="44">
        <v>309</v>
      </c>
      <c r="M13" s="42">
        <f t="shared" si="0"/>
        <v>308.6818431191615</v>
      </c>
      <c r="N13" s="42">
        <f t="shared" si="1"/>
        <v>5.1924999999998249</v>
      </c>
      <c r="O13" s="22">
        <v>293</v>
      </c>
      <c r="P13" s="23">
        <v>325</v>
      </c>
      <c r="Q13" s="54">
        <f t="shared" si="2"/>
        <v>99.715581799987532</v>
      </c>
    </row>
    <row r="14" spans="1:18" ht="15.9" customHeight="1" x14ac:dyDescent="0.3">
      <c r="A14" s="94">
        <v>7</v>
      </c>
      <c r="B14" s="47">
        <v>310.28947368421052</v>
      </c>
      <c r="C14" s="47">
        <v>306.64761904761917</v>
      </c>
      <c r="D14" s="42">
        <v>305.38095238095241</v>
      </c>
      <c r="E14" s="42">
        <v>309.61799999999999</v>
      </c>
      <c r="F14" s="47">
        <v>306.60000000000002</v>
      </c>
      <c r="G14" s="47">
        <v>307.82456140350877</v>
      </c>
      <c r="H14" s="47">
        <v>311.75799999999998</v>
      </c>
      <c r="I14" s="47">
        <v>309</v>
      </c>
      <c r="J14" s="47">
        <v>311.5</v>
      </c>
      <c r="K14" s="47">
        <v>309.71428571428572</v>
      </c>
      <c r="L14" s="44">
        <v>309</v>
      </c>
      <c r="M14" s="42">
        <f t="shared" si="0"/>
        <v>308.8332892230577</v>
      </c>
      <c r="N14" s="42">
        <f t="shared" si="1"/>
        <v>6.3770476190475733</v>
      </c>
      <c r="O14" s="22">
        <v>293</v>
      </c>
      <c r="P14" s="23">
        <v>325</v>
      </c>
      <c r="Q14" s="54">
        <f t="shared" si="2"/>
        <v>99.764504458375058</v>
      </c>
    </row>
    <row r="15" spans="1:18" ht="15.9" customHeight="1" x14ac:dyDescent="0.3">
      <c r="A15" s="94">
        <v>8</v>
      </c>
      <c r="B15" s="47">
        <v>310.39473684210526</v>
      </c>
      <c r="C15" s="47">
        <v>307.95057471264374</v>
      </c>
      <c r="D15" s="42">
        <v>305.10000000000002</v>
      </c>
      <c r="E15" s="42">
        <v>310.20400000000001</v>
      </c>
      <c r="F15" s="47">
        <v>306.54545454545456</v>
      </c>
      <c r="G15" s="47">
        <v>308.19285714285712</v>
      </c>
      <c r="H15" s="47">
        <v>311.42399999999998</v>
      </c>
      <c r="I15" s="47">
        <v>306.10000000000002</v>
      </c>
      <c r="J15" s="47">
        <v>311.89999999999998</v>
      </c>
      <c r="K15" s="47">
        <v>307.2</v>
      </c>
      <c r="L15" s="44">
        <v>309</v>
      </c>
      <c r="M15" s="42">
        <f t="shared" si="0"/>
        <v>308.50116232430605</v>
      </c>
      <c r="N15" s="42">
        <f t="shared" si="1"/>
        <v>6.7999999999999545</v>
      </c>
      <c r="O15" s="22">
        <v>293</v>
      </c>
      <c r="P15" s="23">
        <v>325</v>
      </c>
      <c r="Q15" s="54">
        <f t="shared" si="2"/>
        <v>99.65721526181656</v>
      </c>
      <c r="R15" s="7"/>
    </row>
    <row r="16" spans="1:18" ht="15.9" customHeight="1" x14ac:dyDescent="0.3">
      <c r="A16" s="94">
        <v>9</v>
      </c>
      <c r="B16" s="47">
        <v>310.5263157894737</v>
      </c>
      <c r="C16" s="47">
        <v>305.84133333333335</v>
      </c>
      <c r="D16" s="42">
        <v>305.10526315789474</v>
      </c>
      <c r="E16" s="42">
        <v>309.68299999999999</v>
      </c>
      <c r="F16" s="47">
        <v>306.60000000000002</v>
      </c>
      <c r="G16" s="47">
        <v>308.625</v>
      </c>
      <c r="H16" s="47">
        <v>309.803</v>
      </c>
      <c r="I16" s="47">
        <v>308.60000000000002</v>
      </c>
      <c r="J16" s="47">
        <v>310.63</v>
      </c>
      <c r="K16" s="47">
        <v>307</v>
      </c>
      <c r="L16" s="44">
        <v>309</v>
      </c>
      <c r="M16" s="42">
        <f t="shared" si="0"/>
        <v>308.2413912280702</v>
      </c>
      <c r="N16" s="42">
        <f t="shared" si="1"/>
        <v>5.5247368421052556</v>
      </c>
      <c r="O16" s="22">
        <v>293</v>
      </c>
      <c r="P16" s="23">
        <v>325</v>
      </c>
      <c r="Q16" s="54">
        <f t="shared" si="2"/>
        <v>99.573299649112457</v>
      </c>
      <c r="R16" s="7"/>
    </row>
    <row r="17" spans="1:18" ht="15.9" customHeight="1" x14ac:dyDescent="0.3">
      <c r="A17" s="94">
        <v>10</v>
      </c>
      <c r="B17" s="47">
        <v>309.72186147186142</v>
      </c>
      <c r="C17" s="47">
        <v>305.61927710843378</v>
      </c>
      <c r="D17" s="42">
        <v>304.47058823529414</v>
      </c>
      <c r="E17" s="42">
        <v>309.65899999999999</v>
      </c>
      <c r="F17" s="47">
        <v>306.10000000000002</v>
      </c>
      <c r="G17" s="47">
        <v>309.03273809523807</v>
      </c>
      <c r="H17" s="47">
        <v>306.64</v>
      </c>
      <c r="I17" s="47">
        <v>308.2</v>
      </c>
      <c r="J17" s="47">
        <v>307.64</v>
      </c>
      <c r="K17" s="47">
        <v>308.60000000000002</v>
      </c>
      <c r="L17" s="44">
        <v>309</v>
      </c>
      <c r="M17" s="42">
        <f t="shared" si="0"/>
        <v>307.56834649108271</v>
      </c>
      <c r="N17" s="42">
        <f t="shared" si="1"/>
        <v>5.2512732365672719</v>
      </c>
      <c r="O17" s="22">
        <v>293</v>
      </c>
      <c r="P17" s="23">
        <v>325</v>
      </c>
      <c r="Q17" s="54">
        <f t="shared" si="2"/>
        <v>99.355881459406305</v>
      </c>
      <c r="R17" s="7"/>
    </row>
    <row r="18" spans="1:18" ht="15.9" customHeight="1" x14ac:dyDescent="0.3">
      <c r="A18" s="94">
        <v>11</v>
      </c>
      <c r="B18" s="47">
        <v>309.83397683397686</v>
      </c>
      <c r="C18" s="47">
        <v>305.37499999999994</v>
      </c>
      <c r="D18" s="42">
        <v>304.9375</v>
      </c>
      <c r="E18" s="42">
        <v>311.06900000000002</v>
      </c>
      <c r="F18" s="47">
        <v>305.85000000000002</v>
      </c>
      <c r="G18" s="47">
        <v>307.14583333333331</v>
      </c>
      <c r="H18" s="47">
        <v>305.71199999999999</v>
      </c>
      <c r="I18" s="47">
        <v>306.39999999999998</v>
      </c>
      <c r="J18" s="47">
        <v>307.94</v>
      </c>
      <c r="K18" s="47">
        <v>312.66666666666669</v>
      </c>
      <c r="L18" s="44">
        <v>309</v>
      </c>
      <c r="M18" s="42">
        <f t="shared" si="0"/>
        <v>307.69299768339766</v>
      </c>
      <c r="N18" s="42">
        <f>MAX(B18:K18)-MIN(B18:K18)</f>
        <v>7.7291666666666856</v>
      </c>
      <c r="O18" s="22">
        <v>293</v>
      </c>
      <c r="P18" s="23">
        <v>325</v>
      </c>
      <c r="Q18" s="54">
        <f>M18/M$3*100</f>
        <v>99.396148376430489</v>
      </c>
      <c r="R18" s="7"/>
    </row>
    <row r="19" spans="1:18" ht="15.9" customHeight="1" x14ac:dyDescent="0.3">
      <c r="A19" s="94">
        <v>12</v>
      </c>
      <c r="B19" s="47">
        <v>310.06274131274131</v>
      </c>
      <c r="C19" s="47">
        <v>305.06493506493513</v>
      </c>
      <c r="D19" s="42">
        <v>303.10000000000002</v>
      </c>
      <c r="E19" s="42">
        <v>310.72300000000001</v>
      </c>
      <c r="F19" s="47">
        <v>303.8</v>
      </c>
      <c r="G19" s="47">
        <v>308.49494949494948</v>
      </c>
      <c r="H19" s="47">
        <v>306.65699999999998</v>
      </c>
      <c r="I19" s="47">
        <v>307.2</v>
      </c>
      <c r="J19" s="47">
        <v>310.54000000000002</v>
      </c>
      <c r="K19" s="47">
        <v>314.33333333333331</v>
      </c>
      <c r="L19" s="44">
        <v>309</v>
      </c>
      <c r="M19" s="42">
        <f t="shared" si="0"/>
        <v>307.99759592059593</v>
      </c>
      <c r="N19" s="42">
        <f>MAX(B19:K19)-MIN(B19:K19)</f>
        <v>11.233333333333292</v>
      </c>
      <c r="O19" s="22">
        <v>293</v>
      </c>
      <c r="P19" s="23">
        <v>325</v>
      </c>
      <c r="Q19" s="54">
        <f>M19/M$3*100</f>
        <v>99.494544803413561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309</v>
      </c>
      <c r="M20" s="42"/>
      <c r="N20" s="42">
        <f>MAX(B20:K20)-MIN(B20:K20)</f>
        <v>0</v>
      </c>
      <c r="O20" s="22">
        <v>293</v>
      </c>
      <c r="P20" s="23">
        <v>325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44140625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9.77734375" customWidth="1"/>
    <col min="8" max="9" width="10.21875" customWidth="1"/>
    <col min="10" max="10" width="10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54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158</v>
      </c>
      <c r="N2" s="99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153.02631578947367</v>
      </c>
      <c r="C3" s="47">
        <v>153.71807228915659</v>
      </c>
      <c r="D3" s="42">
        <v>150.84210526315789</v>
      </c>
      <c r="E3" s="42">
        <v>152.565</v>
      </c>
      <c r="F3" s="47">
        <v>150.80000000000001</v>
      </c>
      <c r="G3" s="47">
        <v>157</v>
      </c>
      <c r="H3" s="47">
        <v>150.333</v>
      </c>
      <c r="I3" s="47">
        <v>150.5</v>
      </c>
      <c r="J3" s="47">
        <v>151.96</v>
      </c>
      <c r="K3" s="47"/>
      <c r="L3" s="45">
        <v>153</v>
      </c>
      <c r="M3" s="42">
        <f t="shared" ref="M3:M19" si="0">AVERAGE(B3:K3)</f>
        <v>152.30494370464314</v>
      </c>
      <c r="N3" s="42">
        <f>MAX(B3:K3)-MIN(B3:K3)</f>
        <v>6.6670000000000016</v>
      </c>
      <c r="O3" s="40">
        <v>145</v>
      </c>
      <c r="P3" s="41">
        <v>161</v>
      </c>
      <c r="Q3" s="54">
        <f>M3/M3*100</f>
        <v>100</v>
      </c>
    </row>
    <row r="4" spans="1:18" ht="15.9" customHeight="1" x14ac:dyDescent="0.3">
      <c r="A4" s="94">
        <v>9</v>
      </c>
      <c r="B4" s="47">
        <v>153.28125</v>
      </c>
      <c r="C4" s="47">
        <v>154.30933333333337</v>
      </c>
      <c r="D4" s="42">
        <v>149</v>
      </c>
      <c r="E4" s="47">
        <v>152.631</v>
      </c>
      <c r="F4" s="47">
        <v>150.25</v>
      </c>
      <c r="G4" s="47">
        <v>158.25308641975309</v>
      </c>
      <c r="H4" s="47">
        <v>151.70500000000001</v>
      </c>
      <c r="I4" s="47">
        <v>150.80000000000001</v>
      </c>
      <c r="J4" s="47">
        <v>150.63</v>
      </c>
      <c r="K4" s="47"/>
      <c r="L4" s="45">
        <v>153</v>
      </c>
      <c r="M4" s="42">
        <f t="shared" si="0"/>
        <v>152.31774108367628</v>
      </c>
      <c r="N4" s="42">
        <f t="shared" ref="N4:N20" si="1">MAX(B4:K4)-MIN(B4:K4)</f>
        <v>9.2530864197530889</v>
      </c>
      <c r="O4" s="40">
        <v>145</v>
      </c>
      <c r="P4" s="41">
        <v>161</v>
      </c>
      <c r="Q4" s="54">
        <f>M4/M$3*100</f>
        <v>100.00840247120144</v>
      </c>
    </row>
    <row r="5" spans="1:18" ht="15.9" customHeight="1" x14ac:dyDescent="0.3">
      <c r="A5" s="94">
        <v>10</v>
      </c>
      <c r="B5" s="47">
        <v>153.28571428571428</v>
      </c>
      <c r="C5" s="47">
        <v>153.8259259259259</v>
      </c>
      <c r="D5" s="42">
        <v>152.33333333333334</v>
      </c>
      <c r="E5" s="42">
        <v>151.96799999999999</v>
      </c>
      <c r="F5" s="47">
        <v>151.28571428571428</v>
      </c>
      <c r="G5" s="47">
        <v>153.8095238095238</v>
      </c>
      <c r="H5" s="47">
        <v>152.547</v>
      </c>
      <c r="I5" s="47">
        <v>149.5</v>
      </c>
      <c r="J5" s="47">
        <v>150.15</v>
      </c>
      <c r="K5" s="47"/>
      <c r="L5" s="45">
        <v>153</v>
      </c>
      <c r="M5" s="42">
        <f t="shared" si="0"/>
        <v>152.07835684891242</v>
      </c>
      <c r="N5" s="42">
        <f t="shared" si="1"/>
        <v>4.3259259259259011</v>
      </c>
      <c r="O5" s="40">
        <v>145</v>
      </c>
      <c r="P5" s="41">
        <v>161</v>
      </c>
      <c r="Q5" s="54">
        <f t="shared" ref="Q5:Q20" si="2">M5/M$3*100</f>
        <v>99.851228167504445</v>
      </c>
    </row>
    <row r="6" spans="1:18" ht="15.9" customHeight="1" x14ac:dyDescent="0.3">
      <c r="A6" s="94">
        <v>11</v>
      </c>
      <c r="B6" s="47">
        <v>153.34210526315789</v>
      </c>
      <c r="C6" s="47">
        <v>153.90759493670882</v>
      </c>
      <c r="D6" s="42">
        <v>151.25</v>
      </c>
      <c r="E6" s="42">
        <v>151.767</v>
      </c>
      <c r="F6" s="47">
        <v>151.11111111111111</v>
      </c>
      <c r="G6" s="47">
        <v>154.14285714285714</v>
      </c>
      <c r="H6" s="47">
        <v>152.279</v>
      </c>
      <c r="I6" s="47">
        <v>148.80000000000001</v>
      </c>
      <c r="J6" s="47">
        <v>150.4</v>
      </c>
      <c r="K6" s="47"/>
      <c r="L6" s="45">
        <v>153</v>
      </c>
      <c r="M6" s="42">
        <f t="shared" si="0"/>
        <v>151.8888520504261</v>
      </c>
      <c r="N6" s="42">
        <f t="shared" si="1"/>
        <v>5.3428571428571274</v>
      </c>
      <c r="O6" s="40">
        <v>145</v>
      </c>
      <c r="P6" s="41">
        <v>161</v>
      </c>
      <c r="Q6" s="54">
        <f t="shared" si="2"/>
        <v>99.726803579650081</v>
      </c>
    </row>
    <row r="7" spans="1:18" ht="15.9" customHeight="1" x14ac:dyDescent="0.3">
      <c r="A7" s="94">
        <v>12</v>
      </c>
      <c r="B7" s="47">
        <v>153.28947368421052</v>
      </c>
      <c r="C7" s="47">
        <v>153.79651162790688</v>
      </c>
      <c r="D7" s="42">
        <v>150.86666666666667</v>
      </c>
      <c r="E7" s="42">
        <v>152.048</v>
      </c>
      <c r="F7" s="47">
        <v>151.05000000000001</v>
      </c>
      <c r="G7" s="47">
        <v>154.21428571428572</v>
      </c>
      <c r="H7" s="47">
        <v>151.13</v>
      </c>
      <c r="I7" s="47">
        <v>148.30000000000001</v>
      </c>
      <c r="J7" s="47">
        <v>150.6</v>
      </c>
      <c r="K7" s="47"/>
      <c r="L7" s="45">
        <v>153</v>
      </c>
      <c r="M7" s="42">
        <f t="shared" si="0"/>
        <v>151.69943752145221</v>
      </c>
      <c r="N7" s="42">
        <f t="shared" si="1"/>
        <v>5.914285714285711</v>
      </c>
      <c r="O7" s="40">
        <v>145</v>
      </c>
      <c r="P7" s="41">
        <v>161</v>
      </c>
      <c r="Q7" s="54">
        <f t="shared" si="2"/>
        <v>99.602438260727013</v>
      </c>
    </row>
    <row r="8" spans="1:18" ht="15.9" customHeight="1" x14ac:dyDescent="0.3">
      <c r="A8" s="94">
        <v>1</v>
      </c>
      <c r="B8" s="47">
        <v>153.26315789473685</v>
      </c>
      <c r="C8" s="47">
        <v>153.54947368421048</v>
      </c>
      <c r="D8" s="42">
        <v>150</v>
      </c>
      <c r="E8" s="42">
        <v>153.22900000000001</v>
      </c>
      <c r="F8" s="47">
        <v>150.78947368421052</v>
      </c>
      <c r="G8" s="47">
        <v>154.19230769230768</v>
      </c>
      <c r="H8" s="47">
        <v>151.94900000000001</v>
      </c>
      <c r="I8" s="47">
        <v>152.30000000000001</v>
      </c>
      <c r="J8" s="47">
        <v>149.77000000000001</v>
      </c>
      <c r="K8" s="47"/>
      <c r="L8" s="45">
        <v>153</v>
      </c>
      <c r="M8" s="42">
        <f t="shared" si="0"/>
        <v>152.11582366171839</v>
      </c>
      <c r="N8" s="42">
        <f t="shared" si="1"/>
        <v>4.422307692307669</v>
      </c>
      <c r="O8" s="40">
        <v>145</v>
      </c>
      <c r="P8" s="41">
        <v>161</v>
      </c>
      <c r="Q8" s="54">
        <f t="shared" si="2"/>
        <v>99.875828033992448</v>
      </c>
    </row>
    <row r="9" spans="1:18" ht="15.9" customHeight="1" x14ac:dyDescent="0.3">
      <c r="A9" s="94">
        <v>2</v>
      </c>
      <c r="B9" s="47">
        <v>153.33108108108109</v>
      </c>
      <c r="C9" s="47">
        <v>153.1361702127659</v>
      </c>
      <c r="D9" s="42">
        <v>151.6875</v>
      </c>
      <c r="E9" s="42">
        <v>153.161</v>
      </c>
      <c r="F9" s="47">
        <v>152.5</v>
      </c>
      <c r="G9" s="47">
        <v>154.14285714285714</v>
      </c>
      <c r="H9" s="47">
        <v>152.27799999999999</v>
      </c>
      <c r="I9" s="47">
        <v>152.6</v>
      </c>
      <c r="J9" s="47">
        <v>151.02000000000001</v>
      </c>
      <c r="K9" s="47"/>
      <c r="L9" s="45">
        <v>153</v>
      </c>
      <c r="M9" s="42">
        <f t="shared" si="0"/>
        <v>152.65073427074489</v>
      </c>
      <c r="N9" s="42">
        <f t="shared" si="1"/>
        <v>3.1228571428571286</v>
      </c>
      <c r="O9" s="40">
        <v>145</v>
      </c>
      <c r="P9" s="41">
        <v>161</v>
      </c>
      <c r="Q9" s="54">
        <f t="shared" si="2"/>
        <v>100.2270383072872</v>
      </c>
    </row>
    <row r="10" spans="1:18" ht="15.9" customHeight="1" x14ac:dyDescent="0.3">
      <c r="A10" s="94">
        <v>3</v>
      </c>
      <c r="B10" s="47">
        <v>153.36842105263159</v>
      </c>
      <c r="C10" s="47">
        <v>153.86219512195129</v>
      </c>
      <c r="D10" s="42">
        <v>151</v>
      </c>
      <c r="E10" s="42">
        <v>153.48099999999999</v>
      </c>
      <c r="F10" s="47">
        <v>152</v>
      </c>
      <c r="G10" s="47">
        <v>155.21428571428572</v>
      </c>
      <c r="H10" s="47">
        <v>152.32</v>
      </c>
      <c r="I10" s="47">
        <v>152.80000000000001</v>
      </c>
      <c r="J10" s="47">
        <v>151.28</v>
      </c>
      <c r="K10" s="47"/>
      <c r="L10" s="45">
        <v>153</v>
      </c>
      <c r="M10" s="42">
        <f t="shared" si="0"/>
        <v>152.81398909876316</v>
      </c>
      <c r="N10" s="42">
        <f t="shared" si="1"/>
        <v>4.2142857142857224</v>
      </c>
      <c r="O10" s="40">
        <v>145</v>
      </c>
      <c r="P10" s="41">
        <v>161</v>
      </c>
      <c r="Q10" s="54">
        <f t="shared" si="2"/>
        <v>100.33422775501444</v>
      </c>
    </row>
    <row r="11" spans="1:18" ht="15.9" customHeight="1" x14ac:dyDescent="0.3">
      <c r="A11" s="94">
        <v>4</v>
      </c>
      <c r="B11" s="47">
        <v>153.21052631578948</v>
      </c>
      <c r="C11" s="47">
        <v>153.45632183908049</v>
      </c>
      <c r="D11" s="42">
        <v>152.19999999999999</v>
      </c>
      <c r="E11" s="42">
        <v>152.417</v>
      </c>
      <c r="F11" s="47">
        <v>151.5</v>
      </c>
      <c r="G11" s="47">
        <v>154.95454545454547</v>
      </c>
      <c r="H11" s="47">
        <v>159.22999999999999</v>
      </c>
      <c r="I11" s="47">
        <v>151.6</v>
      </c>
      <c r="J11" s="47">
        <v>152.78</v>
      </c>
      <c r="K11" s="47"/>
      <c r="L11" s="45">
        <v>153</v>
      </c>
      <c r="M11" s="42">
        <f t="shared" si="0"/>
        <v>153.48315484549059</v>
      </c>
      <c r="N11" s="42">
        <f t="shared" si="1"/>
        <v>7.7299999999999898</v>
      </c>
      <c r="O11" s="40">
        <v>145</v>
      </c>
      <c r="P11" s="41">
        <v>161</v>
      </c>
      <c r="Q11" s="54">
        <f t="shared" si="2"/>
        <v>100.77358693171004</v>
      </c>
    </row>
    <row r="12" spans="1:18" ht="15.9" customHeight="1" x14ac:dyDescent="0.3">
      <c r="A12" s="94">
        <v>5</v>
      </c>
      <c r="B12" s="47">
        <v>153.07894736842104</v>
      </c>
      <c r="C12" s="47">
        <v>153.37294117647056</v>
      </c>
      <c r="D12" s="42">
        <v>150.83333333333334</v>
      </c>
      <c r="E12" s="42">
        <v>152.51300000000001</v>
      </c>
      <c r="F12" s="47">
        <v>152.10526315789474</v>
      </c>
      <c r="G12" s="47">
        <v>153.875</v>
      </c>
      <c r="H12" s="47">
        <v>159.542</v>
      </c>
      <c r="I12" s="47">
        <v>152.1</v>
      </c>
      <c r="J12" s="47">
        <v>152.91999999999999</v>
      </c>
      <c r="K12" s="47"/>
      <c r="L12" s="45">
        <v>153</v>
      </c>
      <c r="M12" s="42">
        <f t="shared" si="0"/>
        <v>153.37116500401328</v>
      </c>
      <c r="N12" s="42">
        <f t="shared" si="1"/>
        <v>8.7086666666666588</v>
      </c>
      <c r="O12" s="40">
        <v>145</v>
      </c>
      <c r="P12" s="41">
        <v>161</v>
      </c>
      <c r="Q12" s="54">
        <f t="shared" si="2"/>
        <v>100.70005692096102</v>
      </c>
    </row>
    <row r="13" spans="1:18" ht="15.9" customHeight="1" x14ac:dyDescent="0.3">
      <c r="A13" s="94">
        <v>6</v>
      </c>
      <c r="B13" s="47">
        <v>153.07894736842104</v>
      </c>
      <c r="C13" s="47">
        <v>152.75749999999999</v>
      </c>
      <c r="D13" s="42">
        <v>149.36842105263159</v>
      </c>
      <c r="E13" s="42">
        <v>153.483</v>
      </c>
      <c r="F13" s="47">
        <v>151.61904761904762</v>
      </c>
      <c r="G13" s="47">
        <v>155.22727272727272</v>
      </c>
      <c r="H13" s="47">
        <v>153.09100000000001</v>
      </c>
      <c r="I13" s="47">
        <v>151.80000000000001</v>
      </c>
      <c r="J13" s="47">
        <v>152.69</v>
      </c>
      <c r="K13" s="47"/>
      <c r="L13" s="45">
        <v>153</v>
      </c>
      <c r="M13" s="42">
        <f t="shared" si="0"/>
        <v>152.56835430748589</v>
      </c>
      <c r="N13" s="42">
        <f t="shared" si="1"/>
        <v>5.8588516746411301</v>
      </c>
      <c r="O13" s="40">
        <v>145</v>
      </c>
      <c r="P13" s="41">
        <v>161</v>
      </c>
      <c r="Q13" s="54">
        <f t="shared" si="2"/>
        <v>100.1729494765144</v>
      </c>
    </row>
    <row r="14" spans="1:18" ht="15.9" customHeight="1" x14ac:dyDescent="0.3">
      <c r="A14" s="94">
        <v>7</v>
      </c>
      <c r="B14" s="47">
        <v>153.18421052631578</v>
      </c>
      <c r="C14" s="47">
        <v>152.72195121951222</v>
      </c>
      <c r="D14" s="42">
        <v>151.4</v>
      </c>
      <c r="E14" s="42">
        <v>152.126</v>
      </c>
      <c r="F14" s="47">
        <v>151.65</v>
      </c>
      <c r="G14" s="47">
        <v>154.76315789473685</v>
      </c>
      <c r="H14" s="47">
        <v>152.274</v>
      </c>
      <c r="I14" s="47">
        <v>153</v>
      </c>
      <c r="J14" s="47">
        <v>152.87</v>
      </c>
      <c r="K14" s="47"/>
      <c r="L14" s="45">
        <v>153</v>
      </c>
      <c r="M14" s="42">
        <f t="shared" si="0"/>
        <v>152.66547996006273</v>
      </c>
      <c r="N14" s="42">
        <f t="shared" si="1"/>
        <v>3.3631578947368439</v>
      </c>
      <c r="O14" s="40">
        <v>145</v>
      </c>
      <c r="P14" s="41">
        <v>161</v>
      </c>
      <c r="Q14" s="54">
        <f t="shared" si="2"/>
        <v>100.23671999519514</v>
      </c>
    </row>
    <row r="15" spans="1:18" ht="15.9" customHeight="1" x14ac:dyDescent="0.3">
      <c r="A15" s="94">
        <v>8</v>
      </c>
      <c r="B15" s="47">
        <v>153.39473684210526</v>
      </c>
      <c r="C15" s="47">
        <v>153.22988505747128</v>
      </c>
      <c r="D15" s="42">
        <v>151.55000000000001</v>
      </c>
      <c r="E15" s="42">
        <v>152.46799999999999</v>
      </c>
      <c r="F15" s="47">
        <v>152.18181818181819</v>
      </c>
      <c r="G15" s="47">
        <v>154.46190476190475</v>
      </c>
      <c r="H15" s="47">
        <v>154.06100000000001</v>
      </c>
      <c r="I15" s="47">
        <v>153</v>
      </c>
      <c r="J15" s="47">
        <v>153.04</v>
      </c>
      <c r="K15" s="47"/>
      <c r="L15" s="45">
        <v>153</v>
      </c>
      <c r="M15" s="42">
        <f t="shared" si="0"/>
        <v>153.04303831592216</v>
      </c>
      <c r="N15" s="42">
        <f t="shared" si="1"/>
        <v>2.9119047619047365</v>
      </c>
      <c r="O15" s="40">
        <v>145</v>
      </c>
      <c r="P15" s="41">
        <v>161</v>
      </c>
      <c r="Q15" s="54">
        <f t="shared" si="2"/>
        <v>100.484616318634</v>
      </c>
      <c r="R15" s="7"/>
    </row>
    <row r="16" spans="1:18" ht="15.9" customHeight="1" x14ac:dyDescent="0.3">
      <c r="A16" s="94">
        <v>9</v>
      </c>
      <c r="B16" s="47">
        <v>153.07894736842104</v>
      </c>
      <c r="C16" s="47">
        <v>152.78933333333333</v>
      </c>
      <c r="D16" s="42">
        <v>151.64705882352942</v>
      </c>
      <c r="E16" s="42">
        <v>152.19200000000001</v>
      </c>
      <c r="F16" s="47">
        <v>152.5</v>
      </c>
      <c r="G16" s="47">
        <v>155.01785714285714</v>
      </c>
      <c r="H16" s="47">
        <v>154.387</v>
      </c>
      <c r="I16" s="47">
        <v>153.4</v>
      </c>
      <c r="J16" s="47">
        <v>151.41999999999999</v>
      </c>
      <c r="K16" s="47"/>
      <c r="L16" s="45">
        <v>153</v>
      </c>
      <c r="M16" s="42">
        <f t="shared" si="0"/>
        <v>152.93691074090458</v>
      </c>
      <c r="N16" s="42">
        <f t="shared" si="1"/>
        <v>3.5978571428571513</v>
      </c>
      <c r="O16" s="40">
        <v>145</v>
      </c>
      <c r="P16" s="41">
        <v>161</v>
      </c>
      <c r="Q16" s="54">
        <f t="shared" si="2"/>
        <v>100.41493534017319</v>
      </c>
      <c r="R16" s="7"/>
    </row>
    <row r="17" spans="1:18" ht="15.9" customHeight="1" x14ac:dyDescent="0.3">
      <c r="A17" s="94">
        <v>10</v>
      </c>
      <c r="B17" s="47">
        <v>153.1883116883117</v>
      </c>
      <c r="C17" s="47">
        <v>152.67926829268296</v>
      </c>
      <c r="D17" s="42">
        <v>152.21052631578948</v>
      </c>
      <c r="E17" s="42">
        <v>152.24700000000001</v>
      </c>
      <c r="F17" s="47">
        <v>152.30000000000001</v>
      </c>
      <c r="G17" s="47">
        <v>152.22988505747125</v>
      </c>
      <c r="H17" s="47">
        <v>153.029</v>
      </c>
      <c r="I17" s="47">
        <v>152.1</v>
      </c>
      <c r="J17" s="47">
        <v>151.66</v>
      </c>
      <c r="K17" s="47"/>
      <c r="L17" s="45">
        <v>153</v>
      </c>
      <c r="M17" s="42">
        <f t="shared" si="0"/>
        <v>152.40488792825062</v>
      </c>
      <c r="N17" s="42">
        <f t="shared" si="1"/>
        <v>1.5283116883117032</v>
      </c>
      <c r="O17" s="40">
        <v>145</v>
      </c>
      <c r="P17" s="41">
        <v>161</v>
      </c>
      <c r="Q17" s="54">
        <f t="shared" si="2"/>
        <v>100.06562112901688</v>
      </c>
      <c r="R17" s="7"/>
    </row>
    <row r="18" spans="1:18" ht="15.9" customHeight="1" x14ac:dyDescent="0.3">
      <c r="A18" s="94">
        <v>11</v>
      </c>
      <c r="B18" s="47">
        <v>152.9430501930502</v>
      </c>
      <c r="C18" s="47">
        <v>153.04659090909087</v>
      </c>
      <c r="D18" s="42">
        <v>151.1</v>
      </c>
      <c r="E18" s="42">
        <v>152.30600000000001</v>
      </c>
      <c r="F18" s="47">
        <v>152.30000000000001</v>
      </c>
      <c r="G18" s="47">
        <v>152.54166666666666</v>
      </c>
      <c r="H18" s="47">
        <v>152.35400000000001</v>
      </c>
      <c r="I18" s="47">
        <v>151.4</v>
      </c>
      <c r="J18" s="47">
        <v>151.75</v>
      </c>
      <c r="K18" s="47"/>
      <c r="L18" s="45">
        <v>153</v>
      </c>
      <c r="M18" s="42">
        <f t="shared" si="0"/>
        <v>152.19347864097864</v>
      </c>
      <c r="N18" s="42">
        <f t="shared" si="1"/>
        <v>1.9465909090908724</v>
      </c>
      <c r="O18" s="40">
        <v>145</v>
      </c>
      <c r="P18" s="41">
        <v>161</v>
      </c>
      <c r="Q18" s="54">
        <f t="shared" si="2"/>
        <v>99.926814546558219</v>
      </c>
      <c r="R18" s="7"/>
    </row>
    <row r="19" spans="1:18" ht="15.9" customHeight="1" x14ac:dyDescent="0.3">
      <c r="A19" s="94">
        <v>12</v>
      </c>
      <c r="B19" s="47">
        <v>153.1949806949807</v>
      </c>
      <c r="C19" s="47">
        <v>152.51428571428571</v>
      </c>
      <c r="D19" s="42">
        <v>151.14285714285714</v>
      </c>
      <c r="E19" s="42">
        <v>152.40299999999999</v>
      </c>
      <c r="F19" s="47">
        <v>152.75</v>
      </c>
      <c r="G19" s="47">
        <v>152.56060606060606</v>
      </c>
      <c r="H19" s="47">
        <v>153.386</v>
      </c>
      <c r="I19" s="47">
        <v>149.69999999999999</v>
      </c>
      <c r="J19" s="47">
        <v>150.08000000000001</v>
      </c>
      <c r="K19" s="47"/>
      <c r="L19" s="45">
        <v>153</v>
      </c>
      <c r="M19" s="42">
        <f t="shared" si="0"/>
        <v>151.97019217919217</v>
      </c>
      <c r="N19" s="42">
        <f t="shared" si="1"/>
        <v>3.686000000000007</v>
      </c>
      <c r="O19" s="40">
        <v>145</v>
      </c>
      <c r="P19" s="41">
        <v>161</v>
      </c>
      <c r="Q19" s="54">
        <f t="shared" si="2"/>
        <v>99.780209678485463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153</v>
      </c>
      <c r="M20" s="42"/>
      <c r="N20" s="42">
        <f t="shared" si="1"/>
        <v>0</v>
      </c>
      <c r="O20" s="40">
        <v>145</v>
      </c>
      <c r="P20" s="41">
        <v>161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48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102</v>
      </c>
      <c r="N2" s="99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8">
        <v>2.6210526315789462</v>
      </c>
      <c r="C3" s="48">
        <v>2.6987804878048767</v>
      </c>
      <c r="D3" s="92">
        <v>2.6900000000000008</v>
      </c>
      <c r="E3" s="49">
        <v>2.593</v>
      </c>
      <c r="F3" s="48">
        <v>2.7000000000000011</v>
      </c>
      <c r="G3" s="48"/>
      <c r="H3" s="48">
        <v>2.62</v>
      </c>
      <c r="I3" s="48">
        <v>2.61</v>
      </c>
      <c r="J3" s="48">
        <v>2.64</v>
      </c>
      <c r="K3" s="48"/>
      <c r="L3" s="47">
        <v>2.7</v>
      </c>
      <c r="M3" s="49">
        <f t="shared" ref="M3:M19" si="0">AVERAGE(B3:K3)</f>
        <v>2.646604139922978</v>
      </c>
      <c r="N3" s="49">
        <f>MAX(B3:K3)-MIN(B3:K3)</f>
        <v>0.10700000000000109</v>
      </c>
      <c r="O3" s="34">
        <v>2.5</v>
      </c>
      <c r="P3" s="35">
        <v>2.9</v>
      </c>
      <c r="Q3" s="54">
        <f>M3/M3*100</f>
        <v>100</v>
      </c>
    </row>
    <row r="4" spans="1:18" ht="15.9" customHeight="1" x14ac:dyDescent="0.3">
      <c r="A4" s="94">
        <v>9</v>
      </c>
      <c r="B4" s="48">
        <v>2.609375</v>
      </c>
      <c r="C4" s="48">
        <v>2.728266666666666</v>
      </c>
      <c r="D4" s="92">
        <v>2.6647058823529419</v>
      </c>
      <c r="E4" s="48">
        <v>2.5840000000000001</v>
      </c>
      <c r="F4" s="48">
        <v>2.7000000000000011</v>
      </c>
      <c r="G4" s="48"/>
      <c r="H4" s="48">
        <v>2.61</v>
      </c>
      <c r="I4" s="48">
        <v>2.61</v>
      </c>
      <c r="J4" s="48">
        <v>2.62</v>
      </c>
      <c r="K4" s="48"/>
      <c r="L4" s="47">
        <v>2.7</v>
      </c>
      <c r="M4" s="49">
        <f t="shared" si="0"/>
        <v>2.6407934436274512</v>
      </c>
      <c r="N4" s="49">
        <f t="shared" ref="N4:N18" si="1">MAX(B4:K4)-MIN(B4:K4)</f>
        <v>0.14426666666666588</v>
      </c>
      <c r="O4" s="34">
        <v>2.5</v>
      </c>
      <c r="P4" s="35">
        <v>2.9</v>
      </c>
      <c r="Q4" s="54">
        <f>M4/M$3*100</f>
        <v>99.780447094150773</v>
      </c>
    </row>
    <row r="5" spans="1:18" ht="15.9" customHeight="1" x14ac:dyDescent="0.3">
      <c r="A5" s="94">
        <v>10</v>
      </c>
      <c r="B5" s="48">
        <v>2.6023809523809516</v>
      </c>
      <c r="C5" s="48">
        <v>2.6603703703703698</v>
      </c>
      <c r="D5" s="92">
        <v>2.6142857142857152</v>
      </c>
      <c r="E5" s="49">
        <v>2.5709999999999997</v>
      </c>
      <c r="F5" s="48">
        <v>2.61904761904762</v>
      </c>
      <c r="G5" s="48"/>
      <c r="H5" s="48">
        <v>2.621</v>
      </c>
      <c r="I5" s="48">
        <v>2.63</v>
      </c>
      <c r="J5" s="48">
        <v>2.59</v>
      </c>
      <c r="K5" s="48"/>
      <c r="L5" s="47">
        <v>2.7</v>
      </c>
      <c r="M5" s="49">
        <f t="shared" si="0"/>
        <v>2.6135105820105822</v>
      </c>
      <c r="N5" s="49">
        <f t="shared" si="1"/>
        <v>8.93703703703701E-2</v>
      </c>
      <c r="O5" s="34">
        <v>2.5</v>
      </c>
      <c r="P5" s="35">
        <v>2.9</v>
      </c>
      <c r="Q5" s="54">
        <f t="shared" ref="Q5:Q18" si="2">M5/M$3*100</f>
        <v>98.749584140174477</v>
      </c>
    </row>
    <row r="6" spans="1:18" ht="15.9" customHeight="1" x14ac:dyDescent="0.3">
      <c r="A6" s="94">
        <v>11</v>
      </c>
      <c r="B6" s="48">
        <v>2.5868421052631567</v>
      </c>
      <c r="C6" s="48">
        <v>2.6232911392405081</v>
      </c>
      <c r="D6" s="92">
        <v>2.5900000000000007</v>
      </c>
      <c r="E6" s="49">
        <v>2.5670000000000002</v>
      </c>
      <c r="F6" s="48">
        <v>2.6333333333333342</v>
      </c>
      <c r="G6" s="48"/>
      <c r="H6" s="48">
        <v>2.6440000000000001</v>
      </c>
      <c r="I6" s="48">
        <v>2.59</v>
      </c>
      <c r="J6" s="48">
        <v>2.59</v>
      </c>
      <c r="K6" s="48"/>
      <c r="L6" s="47">
        <v>2.7</v>
      </c>
      <c r="M6" s="49">
        <f t="shared" si="0"/>
        <v>2.6030583222296251</v>
      </c>
      <c r="N6" s="49">
        <f t="shared" si="1"/>
        <v>7.6999999999999957E-2</v>
      </c>
      <c r="O6" s="34">
        <v>2.5</v>
      </c>
      <c r="P6" s="35">
        <v>2.9</v>
      </c>
      <c r="Q6" s="54">
        <f t="shared" si="2"/>
        <v>98.354653155850485</v>
      </c>
    </row>
    <row r="7" spans="1:18" ht="15.9" customHeight="1" x14ac:dyDescent="0.3">
      <c r="A7" s="94">
        <v>12</v>
      </c>
      <c r="B7" s="48">
        <v>2.6026315789473671</v>
      </c>
      <c r="C7" s="48">
        <v>2.6487058823529401</v>
      </c>
      <c r="D7" s="92">
        <v>2.6909090909090918</v>
      </c>
      <c r="E7" s="49">
        <v>2.5449999999999999</v>
      </c>
      <c r="F7" s="48">
        <v>2.6300000000000012</v>
      </c>
      <c r="G7" s="48"/>
      <c r="H7" s="48">
        <v>2.66</v>
      </c>
      <c r="I7" s="48">
        <v>2.62</v>
      </c>
      <c r="J7" s="48">
        <v>2.58</v>
      </c>
      <c r="K7" s="48"/>
      <c r="L7" s="47">
        <v>2.7</v>
      </c>
      <c r="M7" s="49">
        <f t="shared" si="0"/>
        <v>2.6221558190261751</v>
      </c>
      <c r="N7" s="49">
        <f t="shared" si="1"/>
        <v>0.14590909090909188</v>
      </c>
      <c r="O7" s="34">
        <v>2.5</v>
      </c>
      <c r="P7" s="35">
        <v>2.9</v>
      </c>
      <c r="Q7" s="54">
        <f t="shared" si="2"/>
        <v>99.076238092126829</v>
      </c>
    </row>
    <row r="8" spans="1:18" ht="15.9" customHeight="1" x14ac:dyDescent="0.3">
      <c r="A8" s="94">
        <v>1</v>
      </c>
      <c r="B8" s="48">
        <v>2.6157894736842091</v>
      </c>
      <c r="C8" s="48">
        <v>2.6698936170212755</v>
      </c>
      <c r="D8" s="92">
        <v>2.6823529411764717</v>
      </c>
      <c r="E8" s="49">
        <v>2.5220000000000002</v>
      </c>
      <c r="F8" s="48">
        <v>2.626315789473685</v>
      </c>
      <c r="G8" s="48"/>
      <c r="H8" s="48">
        <v>2.66</v>
      </c>
      <c r="I8" s="48">
        <v>2.61</v>
      </c>
      <c r="J8" s="48">
        <v>2.6</v>
      </c>
      <c r="K8" s="48"/>
      <c r="L8" s="47">
        <v>2.7</v>
      </c>
      <c r="M8" s="49">
        <f t="shared" si="0"/>
        <v>2.6232939776694555</v>
      </c>
      <c r="N8" s="49">
        <f t="shared" si="1"/>
        <v>0.16035294117647148</v>
      </c>
      <c r="O8" s="34">
        <v>2.5</v>
      </c>
      <c r="P8" s="35">
        <v>2.9</v>
      </c>
      <c r="Q8" s="54">
        <f t="shared" si="2"/>
        <v>99.119242583282556</v>
      </c>
    </row>
    <row r="9" spans="1:18" ht="15.9" customHeight="1" x14ac:dyDescent="0.3">
      <c r="A9" s="94">
        <v>2</v>
      </c>
      <c r="B9" s="48">
        <v>2.61119691119691</v>
      </c>
      <c r="C9" s="48">
        <v>2.6548936170212758</v>
      </c>
      <c r="D9" s="92">
        <v>2.611111111111112</v>
      </c>
      <c r="E9" s="49">
        <v>2.5249999999999999</v>
      </c>
      <c r="F9" s="48">
        <v>2.6777777777777789</v>
      </c>
      <c r="G9" s="48"/>
      <c r="H9" s="48">
        <v>2.6669999999999998</v>
      </c>
      <c r="I9" s="48">
        <v>2.65</v>
      </c>
      <c r="J9" s="48">
        <v>2.58</v>
      </c>
      <c r="K9" s="48"/>
      <c r="L9" s="47">
        <v>2.7</v>
      </c>
      <c r="M9" s="49">
        <f t="shared" si="0"/>
        <v>2.6221224271383843</v>
      </c>
      <c r="N9" s="49">
        <f t="shared" si="1"/>
        <v>0.15277777777777901</v>
      </c>
      <c r="O9" s="34">
        <v>2.5</v>
      </c>
      <c r="P9" s="35">
        <v>2.9</v>
      </c>
      <c r="Q9" s="54">
        <f t="shared" si="2"/>
        <v>99.074976404090933</v>
      </c>
    </row>
    <row r="10" spans="1:18" ht="15.9" customHeight="1" x14ac:dyDescent="0.3">
      <c r="A10" s="94">
        <v>3</v>
      </c>
      <c r="B10" s="48">
        <v>2.6078947368421042</v>
      </c>
      <c r="C10" s="48">
        <v>2.6380246913580239</v>
      </c>
      <c r="D10" s="92">
        <v>2.590476190476191</v>
      </c>
      <c r="E10" s="49">
        <v>2.5609999999999999</v>
      </c>
      <c r="F10" s="48">
        <v>2.6681818181818193</v>
      </c>
      <c r="G10" s="48"/>
      <c r="H10" s="48">
        <v>2.6549999999999998</v>
      </c>
      <c r="I10" s="48">
        <v>2.63</v>
      </c>
      <c r="J10" s="48">
        <v>2.61</v>
      </c>
      <c r="K10" s="48"/>
      <c r="L10" s="47">
        <v>2.7</v>
      </c>
      <c r="M10" s="49">
        <f t="shared" si="0"/>
        <v>2.6200721796072672</v>
      </c>
      <c r="N10" s="49">
        <f t="shared" si="1"/>
        <v>0.10718181818181938</v>
      </c>
      <c r="O10" s="34">
        <v>2.5</v>
      </c>
      <c r="P10" s="35">
        <v>2.9</v>
      </c>
      <c r="Q10" s="54">
        <f t="shared" si="2"/>
        <v>98.997509301996217</v>
      </c>
    </row>
    <row r="11" spans="1:18" ht="15.9" customHeight="1" x14ac:dyDescent="0.3">
      <c r="A11" s="94">
        <v>4</v>
      </c>
      <c r="B11" s="48">
        <v>2.6052631578947354</v>
      </c>
      <c r="C11" s="48">
        <v>2.7100000000000004</v>
      </c>
      <c r="D11" s="92">
        <v>2.6090909090909098</v>
      </c>
      <c r="E11" s="49">
        <v>2.552</v>
      </c>
      <c r="F11" s="48">
        <v>2.6500000000000008</v>
      </c>
      <c r="G11" s="48"/>
      <c r="H11" s="48">
        <v>2.58</v>
      </c>
      <c r="I11" s="48">
        <v>2.62</v>
      </c>
      <c r="J11" s="48">
        <v>2.6</v>
      </c>
      <c r="K11" s="48"/>
      <c r="L11" s="47">
        <v>2.7</v>
      </c>
      <c r="M11" s="49">
        <f t="shared" si="0"/>
        <v>2.6157942583732057</v>
      </c>
      <c r="N11" s="49">
        <f t="shared" si="1"/>
        <v>0.15800000000000036</v>
      </c>
      <c r="O11" s="34">
        <v>2.5</v>
      </c>
      <c r="P11" s="35">
        <v>2.9</v>
      </c>
      <c r="Q11" s="54">
        <f t="shared" si="2"/>
        <v>98.835871179787802</v>
      </c>
    </row>
    <row r="12" spans="1:18" ht="15.9" customHeight="1" x14ac:dyDescent="0.3">
      <c r="A12" s="94">
        <v>5</v>
      </c>
      <c r="B12" s="48">
        <v>2.6052631578947354</v>
      </c>
      <c r="C12" s="48">
        <v>2.739294117647058</v>
      </c>
      <c r="D12" s="92">
        <v>2.5187500000000003</v>
      </c>
      <c r="E12" s="49">
        <v>2.5540000000000003</v>
      </c>
      <c r="F12" s="48">
        <v>2.6421052631578954</v>
      </c>
      <c r="G12" s="48"/>
      <c r="H12" s="48">
        <v>2.5670000000000002</v>
      </c>
      <c r="I12" s="48">
        <v>2.61</v>
      </c>
      <c r="J12" s="48">
        <v>2.6</v>
      </c>
      <c r="K12" s="48"/>
      <c r="L12" s="47">
        <v>2.7</v>
      </c>
      <c r="M12" s="49">
        <f t="shared" si="0"/>
        <v>2.6045515673374613</v>
      </c>
      <c r="N12" s="49">
        <f t="shared" si="1"/>
        <v>0.22054411764705772</v>
      </c>
      <c r="O12" s="34">
        <v>2.5</v>
      </c>
      <c r="P12" s="35">
        <v>2.9</v>
      </c>
      <c r="Q12" s="54">
        <f t="shared" si="2"/>
        <v>98.41107432913104</v>
      </c>
    </row>
    <row r="13" spans="1:18" ht="15.9" customHeight="1" x14ac:dyDescent="0.3">
      <c r="A13" s="94">
        <v>6</v>
      </c>
      <c r="B13" s="48">
        <v>2.59736842105263</v>
      </c>
      <c r="C13" s="48">
        <v>2.7071249999999996</v>
      </c>
      <c r="D13" s="92">
        <v>2.5117647058823529</v>
      </c>
      <c r="E13" s="49">
        <v>2.54</v>
      </c>
      <c r="F13" s="48">
        <v>2.6476190476190484</v>
      </c>
      <c r="G13" s="48"/>
      <c r="H13" s="48">
        <v>2.5760000000000001</v>
      </c>
      <c r="I13" s="48">
        <v>2.62</v>
      </c>
      <c r="J13" s="48">
        <v>2.58</v>
      </c>
      <c r="K13" s="48"/>
      <c r="L13" s="47">
        <v>2.7</v>
      </c>
      <c r="M13" s="49">
        <f t="shared" si="0"/>
        <v>2.5974846468192538</v>
      </c>
      <c r="N13" s="49">
        <f t="shared" si="1"/>
        <v>0.19536029411764666</v>
      </c>
      <c r="O13" s="34">
        <v>2.5</v>
      </c>
      <c r="P13" s="35">
        <v>2.9</v>
      </c>
      <c r="Q13" s="54">
        <f t="shared" si="2"/>
        <v>98.144055910637491</v>
      </c>
    </row>
    <row r="14" spans="1:18" ht="15.9" customHeight="1" x14ac:dyDescent="0.3">
      <c r="A14" s="94">
        <v>7</v>
      </c>
      <c r="B14" s="48">
        <v>2.6026315789473671</v>
      </c>
      <c r="C14" s="48">
        <v>2.781807228915663</v>
      </c>
      <c r="D14" s="92">
        <v>2.5894736842105268</v>
      </c>
      <c r="E14" s="49">
        <v>2.536</v>
      </c>
      <c r="F14" s="48">
        <v>2.6500000000000008</v>
      </c>
      <c r="G14" s="48"/>
      <c r="H14" s="48">
        <v>2.5739999999999998</v>
      </c>
      <c r="I14" s="48">
        <v>2.63</v>
      </c>
      <c r="J14" s="48">
        <v>2.6</v>
      </c>
      <c r="K14" s="48"/>
      <c r="L14" s="47">
        <v>2.7</v>
      </c>
      <c r="M14" s="49">
        <f t="shared" si="0"/>
        <v>2.6204890615091947</v>
      </c>
      <c r="N14" s="49">
        <f t="shared" si="1"/>
        <v>0.24580722891566298</v>
      </c>
      <c r="O14" s="34">
        <v>2.5</v>
      </c>
      <c r="P14" s="35">
        <v>2.9</v>
      </c>
      <c r="Q14" s="54">
        <f t="shared" si="2"/>
        <v>99.01326087948523</v>
      </c>
    </row>
    <row r="15" spans="1:18" ht="15.9" customHeight="1" x14ac:dyDescent="0.3">
      <c r="A15" s="94">
        <v>8</v>
      </c>
      <c r="B15" s="48">
        <v>2.6105263157894725</v>
      </c>
      <c r="C15" s="48">
        <v>2.7466666666666675</v>
      </c>
      <c r="D15" s="92">
        <v>2.6400000000000015</v>
      </c>
      <c r="E15" s="49">
        <v>2.58</v>
      </c>
      <c r="F15" s="48">
        <v>2.6318181818181827</v>
      </c>
      <c r="G15" s="48"/>
      <c r="H15" s="48">
        <v>2.5910000000000002</v>
      </c>
      <c r="I15" s="48">
        <v>2.64</v>
      </c>
      <c r="J15" s="48">
        <v>2.58</v>
      </c>
      <c r="K15" s="48"/>
      <c r="L15" s="47">
        <v>2.7</v>
      </c>
      <c r="M15" s="49">
        <f t="shared" si="0"/>
        <v>2.6275013955342903</v>
      </c>
      <c r="N15" s="49">
        <f t="shared" si="1"/>
        <v>0.16666666666666741</v>
      </c>
      <c r="O15" s="34">
        <v>2.5</v>
      </c>
      <c r="P15" s="35">
        <v>2.9</v>
      </c>
      <c r="Q15" s="54">
        <f t="shared" si="2"/>
        <v>99.278216787296202</v>
      </c>
      <c r="R15" s="7"/>
    </row>
    <row r="16" spans="1:18" ht="15.9" customHeight="1" x14ac:dyDescent="0.3">
      <c r="A16" s="94">
        <v>9</v>
      </c>
      <c r="B16" s="48">
        <v>2.5999999999999988</v>
      </c>
      <c r="C16" s="48">
        <v>2.7650649350649354</v>
      </c>
      <c r="D16" s="92">
        <v>2.6909090909090918</v>
      </c>
      <c r="E16" s="179">
        <v>2.6560000000000001</v>
      </c>
      <c r="F16" s="48">
        <v>2.6350000000000007</v>
      </c>
      <c r="G16" s="48"/>
      <c r="H16" s="48">
        <v>2.637</v>
      </c>
      <c r="I16" s="48">
        <v>2.63</v>
      </c>
      <c r="J16" s="48">
        <v>2.57</v>
      </c>
      <c r="K16" s="48"/>
      <c r="L16" s="47">
        <v>2.7</v>
      </c>
      <c r="M16" s="49">
        <f t="shared" si="0"/>
        <v>2.6479967532467534</v>
      </c>
      <c r="N16" s="49">
        <f t="shared" si="1"/>
        <v>0.19506493506493561</v>
      </c>
      <c r="O16" s="34">
        <v>2.5</v>
      </c>
      <c r="P16" s="35">
        <v>2.9</v>
      </c>
      <c r="Q16" s="54">
        <f t="shared" si="2"/>
        <v>100.05261887498658</v>
      </c>
      <c r="R16" s="7"/>
    </row>
    <row r="17" spans="1:18" ht="15.9" customHeight="1" x14ac:dyDescent="0.3">
      <c r="A17" s="94">
        <v>10</v>
      </c>
      <c r="B17" s="48">
        <v>2.5938311688311684</v>
      </c>
      <c r="C17" s="48">
        <v>2.740243902439023</v>
      </c>
      <c r="D17" s="92">
        <v>2.6900000000000008</v>
      </c>
      <c r="E17" s="49">
        <v>2.617</v>
      </c>
      <c r="F17" s="48">
        <v>2.6350000000000007</v>
      </c>
      <c r="G17" s="48"/>
      <c r="H17" s="48">
        <v>2.5830000000000002</v>
      </c>
      <c r="I17" s="48">
        <v>2.62</v>
      </c>
      <c r="J17" s="48">
        <v>2.59</v>
      </c>
      <c r="K17" s="48"/>
      <c r="L17" s="47">
        <v>2.7</v>
      </c>
      <c r="M17" s="49">
        <f t="shared" si="0"/>
        <v>2.6336343839087744</v>
      </c>
      <c r="N17" s="49">
        <f t="shared" si="1"/>
        <v>0.15724390243902286</v>
      </c>
      <c r="O17" s="34">
        <v>2.5</v>
      </c>
      <c r="P17" s="35">
        <v>2.9</v>
      </c>
      <c r="Q17" s="54">
        <f t="shared" si="2"/>
        <v>99.509947263417303</v>
      </c>
      <c r="R17" s="7"/>
    </row>
    <row r="18" spans="1:18" ht="15.9" customHeight="1" x14ac:dyDescent="0.3">
      <c r="A18" s="94">
        <v>11</v>
      </c>
      <c r="B18" s="48">
        <v>2.5832046332046317</v>
      </c>
      <c r="C18" s="48">
        <v>2.7751136363636362</v>
      </c>
      <c r="D18" s="92">
        <v>2.6380952380952389</v>
      </c>
      <c r="E18" s="49">
        <v>2.6349999999999998</v>
      </c>
      <c r="F18" s="48">
        <v>2.6500000000000008</v>
      </c>
      <c r="G18" s="48"/>
      <c r="H18" s="48">
        <v>2.5659999999999998</v>
      </c>
      <c r="I18" s="48">
        <v>2.61</v>
      </c>
      <c r="J18" s="48">
        <v>2.6</v>
      </c>
      <c r="K18" s="48"/>
      <c r="L18" s="47">
        <v>2.7</v>
      </c>
      <c r="M18" s="49">
        <f t="shared" si="0"/>
        <v>2.6321766884579385</v>
      </c>
      <c r="N18" s="49">
        <f t="shared" si="1"/>
        <v>0.20911363636363633</v>
      </c>
      <c r="O18" s="34">
        <v>2.5</v>
      </c>
      <c r="P18" s="35">
        <v>2.9</v>
      </c>
      <c r="Q18" s="54">
        <f t="shared" si="2"/>
        <v>99.454869307902641</v>
      </c>
      <c r="R18" s="7"/>
    </row>
    <row r="19" spans="1:18" ht="15.9" customHeight="1" x14ac:dyDescent="0.3">
      <c r="A19" s="94">
        <v>12</v>
      </c>
      <c r="B19" s="48">
        <v>2.6055984555984546</v>
      </c>
      <c r="C19" s="48">
        <v>2.75</v>
      </c>
      <c r="D19" s="92">
        <v>2.6105263157894747</v>
      </c>
      <c r="E19" s="49">
        <v>2.597</v>
      </c>
      <c r="F19" s="48">
        <v>2.6450000000000009</v>
      </c>
      <c r="G19" s="48"/>
      <c r="H19" s="48">
        <v>2.5609999999999999</v>
      </c>
      <c r="I19" s="48">
        <v>2.59</v>
      </c>
      <c r="J19" s="48">
        <v>2.6</v>
      </c>
      <c r="K19" s="48"/>
      <c r="L19" s="47">
        <v>2.7</v>
      </c>
      <c r="M19" s="49">
        <f t="shared" si="0"/>
        <v>2.6198905964234918</v>
      </c>
      <c r="N19" s="49">
        <f>MAX(B19:K19)-MIN(B19:K19)</f>
        <v>0.18900000000000006</v>
      </c>
      <c r="O19" s="34">
        <v>2.5</v>
      </c>
      <c r="P19" s="35">
        <v>2.9</v>
      </c>
      <c r="Q19" s="54">
        <f>M19/M$3*100</f>
        <v>98.990648314323892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2.7</v>
      </c>
      <c r="M20" s="49"/>
      <c r="N20" s="49">
        <f>MAX(B20:K20)-MIN(B20:K20)</f>
        <v>0</v>
      </c>
      <c r="O20" s="34">
        <v>2.5</v>
      </c>
      <c r="P20" s="35">
        <v>2.9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20"/>
  <sheetViews>
    <sheetView zoomScale="73" zoomScaleNormal="73" workbookViewId="0">
      <selection activeCell="P19" sqref="P19"/>
    </sheetView>
  </sheetViews>
  <sheetFormatPr defaultRowHeight="15" x14ac:dyDescent="0.3"/>
  <cols>
    <col min="1" max="1" width="3.77734375" customWidth="1"/>
    <col min="2" max="2" width="8.332031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61" customWidth="1"/>
    <col min="15" max="16" width="2.6640625" style="2" customWidth="1"/>
    <col min="17" max="17" width="11.88671875" bestFit="1" customWidth="1"/>
  </cols>
  <sheetData>
    <row r="1" spans="1:18" ht="20.100000000000001" customHeight="1" x14ac:dyDescent="0.45">
      <c r="F1" s="15" t="s">
        <v>18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9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8">
        <v>5.9947368421052634</v>
      </c>
      <c r="C3" s="48">
        <v>6.1060240963855419</v>
      </c>
      <c r="D3" s="92">
        <v>6.01</v>
      </c>
      <c r="E3" s="49">
        <v>6.0640000000000001</v>
      </c>
      <c r="F3" s="48">
        <v>6.0050000000000008</v>
      </c>
      <c r="G3" s="48">
        <v>5.9333333333333336</v>
      </c>
      <c r="H3" s="48">
        <v>6.05</v>
      </c>
      <c r="I3" s="48">
        <v>5.92</v>
      </c>
      <c r="J3" s="48">
        <v>6.09</v>
      </c>
      <c r="K3" s="48"/>
      <c r="L3" s="47">
        <v>6</v>
      </c>
      <c r="M3" s="49">
        <f t="shared" ref="M3:M19" si="0">AVERAGE(B3:K3)</f>
        <v>6.0192326968693486</v>
      </c>
      <c r="N3" s="49">
        <f t="shared" ref="N3:N20" si="1">MAX(B3:K3)-MIN(B3:K3)</f>
        <v>0.18602409638554196</v>
      </c>
      <c r="O3" s="34">
        <v>5.8</v>
      </c>
      <c r="P3" s="35">
        <v>6.2</v>
      </c>
      <c r="Q3" s="25">
        <f>M3/M3*100</f>
        <v>100</v>
      </c>
    </row>
    <row r="4" spans="1:18" ht="15.9" customHeight="1" x14ac:dyDescent="0.3">
      <c r="A4" s="94">
        <v>9</v>
      </c>
      <c r="B4" s="48">
        <v>5.9968750000000002</v>
      </c>
      <c r="C4" s="48">
        <v>6.1156578947368425</v>
      </c>
      <c r="D4" s="92">
        <v>5.9684210526315802</v>
      </c>
      <c r="E4" s="48">
        <v>6.0439999999999996</v>
      </c>
      <c r="F4" s="48">
        <v>6</v>
      </c>
      <c r="G4" s="48">
        <v>5.9624999999999995</v>
      </c>
      <c r="H4" s="48">
        <v>5.9980000000000002</v>
      </c>
      <c r="I4" s="48">
        <v>5.94</v>
      </c>
      <c r="J4" s="48">
        <v>5.99</v>
      </c>
      <c r="K4" s="48">
        <v>5.9833333333333343</v>
      </c>
      <c r="L4" s="47">
        <v>6</v>
      </c>
      <c r="M4" s="49">
        <f t="shared" si="0"/>
        <v>5.9998787280701755</v>
      </c>
      <c r="N4" s="49">
        <f t="shared" si="1"/>
        <v>0.17565789473684212</v>
      </c>
      <c r="O4" s="34">
        <v>5.8</v>
      </c>
      <c r="P4" s="35">
        <v>6.2</v>
      </c>
      <c r="Q4" s="25">
        <f>M4/M$3*100</f>
        <v>99.678464519086646</v>
      </c>
    </row>
    <row r="5" spans="1:18" ht="15.9" customHeight="1" x14ac:dyDescent="0.3">
      <c r="A5" s="94">
        <v>10</v>
      </c>
      <c r="B5" s="48">
        <v>5.9952380952380953</v>
      </c>
      <c r="C5" s="48">
        <v>6.0892592592592596</v>
      </c>
      <c r="D5" s="92">
        <v>5.9842105263157892</v>
      </c>
      <c r="E5" s="49">
        <v>6.0670000000000002</v>
      </c>
      <c r="F5" s="48">
        <v>5.9571428571428582</v>
      </c>
      <c r="G5" s="48">
        <v>5.9825396825396826</v>
      </c>
      <c r="H5" s="48">
        <v>6.0170000000000003</v>
      </c>
      <c r="I5" s="48">
        <v>5.9</v>
      </c>
      <c r="J5" s="48">
        <v>5.9</v>
      </c>
      <c r="K5" s="48">
        <v>6.06</v>
      </c>
      <c r="L5" s="47">
        <v>6</v>
      </c>
      <c r="M5" s="49">
        <f t="shared" si="0"/>
        <v>5.9952390420495689</v>
      </c>
      <c r="N5" s="49">
        <f t="shared" si="1"/>
        <v>0.18925925925925924</v>
      </c>
      <c r="O5" s="34">
        <v>5.8</v>
      </c>
      <c r="P5" s="35">
        <v>6.2</v>
      </c>
      <c r="Q5" s="25">
        <f t="shared" ref="Q5:Q20" si="2">M5/M$3*100</f>
        <v>99.601383498061821</v>
      </c>
    </row>
    <row r="6" spans="1:18" ht="15.9" customHeight="1" x14ac:dyDescent="0.3">
      <c r="A6" s="94">
        <v>11</v>
      </c>
      <c r="B6" s="48">
        <v>5.9973684210526317</v>
      </c>
      <c r="C6" s="48">
        <v>6.0691139240506322</v>
      </c>
      <c r="D6" s="92">
        <v>5.988235294117648</v>
      </c>
      <c r="E6" s="49">
        <v>6.0880000000000001</v>
      </c>
      <c r="F6" s="48">
        <v>5.95</v>
      </c>
      <c r="G6" s="48">
        <v>5.9803571428571445</v>
      </c>
      <c r="H6" s="48">
        <v>5.9740000000000002</v>
      </c>
      <c r="I6" s="48">
        <v>5.9</v>
      </c>
      <c r="J6" s="48">
        <v>5.95</v>
      </c>
      <c r="K6" s="48">
        <v>6.0666666666666664</v>
      </c>
      <c r="L6" s="47">
        <v>6</v>
      </c>
      <c r="M6" s="49">
        <f t="shared" si="0"/>
        <v>5.9963741448744727</v>
      </c>
      <c r="N6" s="49">
        <f t="shared" si="1"/>
        <v>0.18799999999999972</v>
      </c>
      <c r="O6" s="34">
        <v>5.8</v>
      </c>
      <c r="P6" s="35">
        <v>6.2</v>
      </c>
      <c r="Q6" s="25">
        <f t="shared" si="2"/>
        <v>99.620241430327738</v>
      </c>
    </row>
    <row r="7" spans="1:18" ht="15.9" customHeight="1" x14ac:dyDescent="0.3">
      <c r="A7" s="94">
        <v>12</v>
      </c>
      <c r="B7" s="48">
        <v>6</v>
      </c>
      <c r="C7" s="48">
        <v>6.0532941176470603</v>
      </c>
      <c r="D7" s="92">
        <v>5.9176470588235306</v>
      </c>
      <c r="E7" s="49">
        <v>6.1180000000000003</v>
      </c>
      <c r="F7" s="48">
        <v>5.9450000000000021</v>
      </c>
      <c r="G7" s="48">
        <v>6.0196428571428564</v>
      </c>
      <c r="H7" s="48">
        <v>5.9930000000000003</v>
      </c>
      <c r="I7" s="48">
        <v>5.95</v>
      </c>
      <c r="J7" s="48">
        <v>5.92</v>
      </c>
      <c r="K7" s="48">
        <v>6.0799999999999983</v>
      </c>
      <c r="L7" s="47">
        <v>6</v>
      </c>
      <c r="M7" s="49">
        <f t="shared" si="0"/>
        <v>5.9996584033613454</v>
      </c>
      <c r="N7" s="49">
        <f t="shared" si="1"/>
        <v>0.20035294117646973</v>
      </c>
      <c r="O7" s="34">
        <v>5.8</v>
      </c>
      <c r="P7" s="35">
        <v>6.2</v>
      </c>
      <c r="Q7" s="25">
        <f t="shared" si="2"/>
        <v>99.674804173658487</v>
      </c>
    </row>
    <row r="8" spans="1:18" ht="15.9" customHeight="1" x14ac:dyDescent="0.3">
      <c r="A8" s="94">
        <v>1</v>
      </c>
      <c r="B8" s="48">
        <v>5.9947368421052634</v>
      </c>
      <c r="C8" s="48">
        <v>6.048617021276594</v>
      </c>
      <c r="D8" s="92">
        <v>5.8842105263157904</v>
      </c>
      <c r="E8" s="49">
        <v>6.1289999999999996</v>
      </c>
      <c r="F8" s="48">
        <v>5.9368421052631595</v>
      </c>
      <c r="G8" s="48">
        <v>6.0230769230769221</v>
      </c>
      <c r="H8" s="48">
        <v>5.9390000000000001</v>
      </c>
      <c r="I8" s="48">
        <v>6.04</v>
      </c>
      <c r="J8" s="48">
        <v>5.89</v>
      </c>
      <c r="K8" s="48">
        <v>6.0714285714285703</v>
      </c>
      <c r="L8" s="47">
        <v>6</v>
      </c>
      <c r="M8" s="49">
        <f t="shared" si="0"/>
        <v>5.9956911989466297</v>
      </c>
      <c r="N8" s="49">
        <f t="shared" si="1"/>
        <v>0.24478947368420911</v>
      </c>
      <c r="O8" s="34">
        <v>5.8</v>
      </c>
      <c r="P8" s="35">
        <v>6.2</v>
      </c>
      <c r="Q8" s="25">
        <f t="shared" si="2"/>
        <v>99.608895367428431</v>
      </c>
    </row>
    <row r="9" spans="1:18" ht="15.9" customHeight="1" x14ac:dyDescent="0.3">
      <c r="A9" s="94">
        <v>2</v>
      </c>
      <c r="B9" s="48">
        <v>6</v>
      </c>
      <c r="C9" s="48">
        <v>6.0370212765957412</v>
      </c>
      <c r="D9" s="92">
        <v>5.9111111111111123</v>
      </c>
      <c r="E9" s="49">
        <v>6.0629999999999997</v>
      </c>
      <c r="F9" s="48">
        <v>5.85</v>
      </c>
      <c r="G9" s="48">
        <v>5.993333333333335</v>
      </c>
      <c r="H9" s="48">
        <v>5.9429999999999996</v>
      </c>
      <c r="I9" s="48">
        <v>6.01</v>
      </c>
      <c r="J9" s="48">
        <v>5.9</v>
      </c>
      <c r="K9" s="48">
        <v>6.0923076923076929</v>
      </c>
      <c r="L9" s="47">
        <v>6</v>
      </c>
      <c r="M9" s="49">
        <f t="shared" si="0"/>
        <v>5.979977341334787</v>
      </c>
      <c r="N9" s="49">
        <f t="shared" si="1"/>
        <v>0.24230769230769322</v>
      </c>
      <c r="O9" s="34">
        <v>5.8</v>
      </c>
      <c r="P9" s="35">
        <v>6.2</v>
      </c>
      <c r="Q9" s="25">
        <f t="shared" si="2"/>
        <v>99.347834557800383</v>
      </c>
    </row>
    <row r="10" spans="1:18" ht="15.9" customHeight="1" x14ac:dyDescent="0.3">
      <c r="A10" s="94">
        <v>3</v>
      </c>
      <c r="B10" s="48">
        <v>5.992105263157895</v>
      </c>
      <c r="C10" s="48">
        <v>6.0709756097560978</v>
      </c>
      <c r="D10" s="92">
        <v>5.9000000000000012</v>
      </c>
      <c r="E10" s="49">
        <v>6.0469999999999997</v>
      </c>
      <c r="F10" s="48">
        <v>5.8772727272727288</v>
      </c>
      <c r="G10" s="48">
        <v>6.0016666666666669</v>
      </c>
      <c r="H10" s="48">
        <v>5.9080000000000004</v>
      </c>
      <c r="I10" s="48">
        <v>6</v>
      </c>
      <c r="J10" s="48">
        <v>6.03</v>
      </c>
      <c r="K10" s="48">
        <v>6.0153846153846153</v>
      </c>
      <c r="L10" s="47">
        <v>6</v>
      </c>
      <c r="M10" s="49">
        <f t="shared" si="0"/>
        <v>5.9842404882238016</v>
      </c>
      <c r="N10" s="49">
        <f t="shared" si="1"/>
        <v>0.19370288248336909</v>
      </c>
      <c r="O10" s="34">
        <v>5.8</v>
      </c>
      <c r="P10" s="35">
        <v>6.2</v>
      </c>
      <c r="Q10" s="25">
        <f t="shared" si="2"/>
        <v>99.418659978642353</v>
      </c>
    </row>
    <row r="11" spans="1:18" ht="15.9" customHeight="1" x14ac:dyDescent="0.3">
      <c r="A11" s="94">
        <v>4</v>
      </c>
      <c r="B11" s="48">
        <v>5.992105263157895</v>
      </c>
      <c r="C11" s="48">
        <v>6.0790804597701147</v>
      </c>
      <c r="D11" s="92">
        <v>5.9285714285714297</v>
      </c>
      <c r="E11" s="49">
        <v>6.0369999999999999</v>
      </c>
      <c r="F11" s="48">
        <v>5.8850000000000007</v>
      </c>
      <c r="G11" s="48">
        <v>6.0174242424242417</v>
      </c>
      <c r="H11" s="48">
        <v>5.9</v>
      </c>
      <c r="I11" s="48">
        <v>6.07</v>
      </c>
      <c r="J11" s="48">
        <v>5.99</v>
      </c>
      <c r="K11" s="48">
        <v>6</v>
      </c>
      <c r="L11" s="47">
        <v>6</v>
      </c>
      <c r="M11" s="49">
        <f t="shared" si="0"/>
        <v>5.9899181393923682</v>
      </c>
      <c r="N11" s="49">
        <f t="shared" si="1"/>
        <v>0.19408045977011401</v>
      </c>
      <c r="O11" s="34">
        <v>5.8</v>
      </c>
      <c r="P11" s="35">
        <v>6.2</v>
      </c>
      <c r="Q11" s="25">
        <f t="shared" si="2"/>
        <v>99.512985143567761</v>
      </c>
    </row>
    <row r="12" spans="1:18" ht="15.9" customHeight="1" x14ac:dyDescent="0.3">
      <c r="A12" s="94">
        <v>5</v>
      </c>
      <c r="B12" s="48">
        <v>5.9894736842105267</v>
      </c>
      <c r="C12" s="48">
        <v>6.0577647058823523</v>
      </c>
      <c r="D12" s="92">
        <v>5.9166666666666679</v>
      </c>
      <c r="E12" s="49">
        <v>6.032</v>
      </c>
      <c r="F12" s="48">
        <v>5.889473684210528</v>
      </c>
      <c r="G12" s="48">
        <v>6.0236111111111112</v>
      </c>
      <c r="H12" s="48">
        <v>5.984</v>
      </c>
      <c r="I12" s="48">
        <v>6</v>
      </c>
      <c r="J12" s="48">
        <v>6</v>
      </c>
      <c r="K12" s="48">
        <v>5.9866666666666664</v>
      </c>
      <c r="L12" s="47">
        <v>6</v>
      </c>
      <c r="M12" s="49">
        <f t="shared" si="0"/>
        <v>5.9879656518747852</v>
      </c>
      <c r="N12" s="49">
        <f t="shared" si="1"/>
        <v>0.1682910216718243</v>
      </c>
      <c r="O12" s="34">
        <v>5.8</v>
      </c>
      <c r="P12" s="35">
        <v>6.2</v>
      </c>
      <c r="Q12" s="25">
        <f t="shared" si="2"/>
        <v>99.48054766165086</v>
      </c>
    </row>
    <row r="13" spans="1:18" ht="15.9" customHeight="1" x14ac:dyDescent="0.3">
      <c r="A13" s="94">
        <v>6</v>
      </c>
      <c r="B13" s="48">
        <v>5.992105263157895</v>
      </c>
      <c r="C13" s="48">
        <v>6.0464999999999991</v>
      </c>
      <c r="D13" s="92">
        <v>5.9150000000000018</v>
      </c>
      <c r="E13" s="49">
        <v>6.0350000000000001</v>
      </c>
      <c r="F13" s="48">
        <v>5.8857142857142879</v>
      </c>
      <c r="G13" s="48">
        <v>6.0188405797101439</v>
      </c>
      <c r="H13" s="48">
        <v>6.0110000000000001</v>
      </c>
      <c r="I13" s="48">
        <v>6.06</v>
      </c>
      <c r="J13" s="48">
        <v>5.99</v>
      </c>
      <c r="K13" s="48">
        <v>6.0249999999999995</v>
      </c>
      <c r="L13" s="47">
        <v>6</v>
      </c>
      <c r="M13" s="49">
        <f t="shared" si="0"/>
        <v>5.9979160128582336</v>
      </c>
      <c r="N13" s="49">
        <f t="shared" si="1"/>
        <v>0.17428571428571171</v>
      </c>
      <c r="O13" s="34">
        <v>5.8</v>
      </c>
      <c r="P13" s="35">
        <v>6.2</v>
      </c>
      <c r="Q13" s="25">
        <f t="shared" si="2"/>
        <v>99.645857120257176</v>
      </c>
    </row>
    <row r="14" spans="1:18" ht="15.9" customHeight="1" x14ac:dyDescent="0.3">
      <c r="A14" s="94">
        <v>7</v>
      </c>
      <c r="B14" s="48">
        <v>5.9789473684210535</v>
      </c>
      <c r="C14" s="48">
        <v>6.0398780487804844</v>
      </c>
      <c r="D14" s="92">
        <v>5.9454545454545462</v>
      </c>
      <c r="E14" s="49">
        <v>6.01</v>
      </c>
      <c r="F14" s="48">
        <v>5.8950000000000022</v>
      </c>
      <c r="G14" s="48">
        <v>6.0166666666666666</v>
      </c>
      <c r="H14" s="48">
        <v>6.008</v>
      </c>
      <c r="I14" s="48">
        <v>6.07</v>
      </c>
      <c r="J14" s="48">
        <v>6</v>
      </c>
      <c r="K14" s="48">
        <v>6.0499999999999989</v>
      </c>
      <c r="L14" s="47">
        <v>6</v>
      </c>
      <c r="M14" s="49">
        <f t="shared" si="0"/>
        <v>6.0013946629322756</v>
      </c>
      <c r="N14" s="49">
        <f t="shared" si="1"/>
        <v>0.17499999999999805</v>
      </c>
      <c r="O14" s="34">
        <v>5.8</v>
      </c>
      <c r="P14" s="35">
        <v>6.2</v>
      </c>
      <c r="Q14" s="25">
        <f t="shared" si="2"/>
        <v>99.703649371350096</v>
      </c>
    </row>
    <row r="15" spans="1:18" ht="15.9" customHeight="1" x14ac:dyDescent="0.3">
      <c r="A15" s="94">
        <v>8</v>
      </c>
      <c r="B15" s="48">
        <v>5.992105263157895</v>
      </c>
      <c r="C15" s="48">
        <v>6.0621839080459763</v>
      </c>
      <c r="D15" s="92">
        <v>5.9863636363636354</v>
      </c>
      <c r="E15" s="49">
        <v>6.0279999999999996</v>
      </c>
      <c r="F15" s="48">
        <v>5.9818181818181833</v>
      </c>
      <c r="G15" s="48">
        <v>6.0372549019607833</v>
      </c>
      <c r="H15" s="48">
        <v>5.9950000000000001</v>
      </c>
      <c r="I15" s="48">
        <v>6.07</v>
      </c>
      <c r="J15" s="48">
        <v>6.08</v>
      </c>
      <c r="K15" s="48">
        <v>6.0799999999999992</v>
      </c>
      <c r="L15" s="47">
        <v>6</v>
      </c>
      <c r="M15" s="49">
        <f t="shared" si="0"/>
        <v>6.0312725891346464</v>
      </c>
      <c r="N15" s="49">
        <f t="shared" si="1"/>
        <v>9.8181818181816816E-2</v>
      </c>
      <c r="O15" s="34">
        <v>5.8</v>
      </c>
      <c r="P15" s="35">
        <v>6.2</v>
      </c>
      <c r="Q15" s="25">
        <f t="shared" si="2"/>
        <v>100.2000237052068</v>
      </c>
      <c r="R15" s="7"/>
    </row>
    <row r="16" spans="1:18" ht="15.9" customHeight="1" x14ac:dyDescent="0.3">
      <c r="A16" s="94">
        <v>9</v>
      </c>
      <c r="B16" s="48">
        <v>5.9868421052631575</v>
      </c>
      <c r="C16" s="48">
        <v>6.0517333333333303</v>
      </c>
      <c r="D16" s="92">
        <v>5.9909090909090912</v>
      </c>
      <c r="E16" s="49">
        <v>6.0490000000000004</v>
      </c>
      <c r="F16" s="48">
        <v>6.0049999999999999</v>
      </c>
      <c r="G16" s="48">
        <v>6.0803571428571406</v>
      </c>
      <c r="H16" s="48">
        <v>6.0540000000000003</v>
      </c>
      <c r="I16" s="48">
        <v>6.04</v>
      </c>
      <c r="J16" s="48">
        <v>6.12</v>
      </c>
      <c r="K16" s="48">
        <v>6.1400000000000006</v>
      </c>
      <c r="L16" s="47">
        <v>6</v>
      </c>
      <c r="M16" s="49">
        <f t="shared" si="0"/>
        <v>6.0517841672362724</v>
      </c>
      <c r="N16" s="49">
        <f t="shared" si="1"/>
        <v>0.15315789473684305</v>
      </c>
      <c r="O16" s="34">
        <v>5.8</v>
      </c>
      <c r="P16" s="35">
        <v>6.2</v>
      </c>
      <c r="Q16" s="25">
        <f t="shared" si="2"/>
        <v>100.54079102779751</v>
      </c>
      <c r="R16" s="7"/>
    </row>
    <row r="17" spans="1:18" ht="15.9" customHeight="1" x14ac:dyDescent="0.3">
      <c r="A17" s="94">
        <v>10</v>
      </c>
      <c r="B17" s="48">
        <v>5.9905844155844168</v>
      </c>
      <c r="C17" s="48">
        <v>6.053292682926827</v>
      </c>
      <c r="D17" s="92">
        <v>5.99</v>
      </c>
      <c r="E17" s="49">
        <v>6.0490000000000004</v>
      </c>
      <c r="F17" s="48">
        <v>5.9450000000000021</v>
      </c>
      <c r="G17" s="48">
        <v>5.9220000000000006</v>
      </c>
      <c r="H17" s="48">
        <v>6.0570000000000004</v>
      </c>
      <c r="I17" s="48">
        <v>6.02</v>
      </c>
      <c r="J17" s="48">
        <v>6.02</v>
      </c>
      <c r="K17" s="48">
        <v>6.16</v>
      </c>
      <c r="L17" s="47">
        <v>6</v>
      </c>
      <c r="M17" s="49">
        <f t="shared" si="0"/>
        <v>6.0206877098511242</v>
      </c>
      <c r="N17" s="49">
        <f t="shared" si="1"/>
        <v>0.23799999999999955</v>
      </c>
      <c r="O17" s="34">
        <v>5.8</v>
      </c>
      <c r="P17" s="35">
        <v>6.2</v>
      </c>
      <c r="Q17" s="25">
        <f t="shared" si="2"/>
        <v>100.02417273189211</v>
      </c>
      <c r="R17" s="7"/>
    </row>
    <row r="18" spans="1:18" ht="15.9" customHeight="1" x14ac:dyDescent="0.3">
      <c r="A18" s="94">
        <v>11</v>
      </c>
      <c r="B18" s="48">
        <v>5.9833976833976834</v>
      </c>
      <c r="C18" s="48">
        <v>6.0532954545454549</v>
      </c>
      <c r="D18" s="92">
        <v>6.0238095238095228</v>
      </c>
      <c r="E18" s="49">
        <v>6.0510000000000002</v>
      </c>
      <c r="F18" s="48">
        <v>5.9750000000000005</v>
      </c>
      <c r="G18" s="48">
        <v>5.8017857142857148</v>
      </c>
      <c r="H18" s="48">
        <v>6.0759999999999996</v>
      </c>
      <c r="I18" s="48">
        <v>6</v>
      </c>
      <c r="J18" s="48">
        <v>5.94</v>
      </c>
      <c r="K18" s="48">
        <v>6.0666666666666647</v>
      </c>
      <c r="L18" s="47">
        <v>6</v>
      </c>
      <c r="M18" s="49">
        <f t="shared" si="0"/>
        <v>5.9970955042705034</v>
      </c>
      <c r="N18" s="49">
        <f t="shared" si="1"/>
        <v>0.27421428571428486</v>
      </c>
      <c r="O18" s="34">
        <v>5.8</v>
      </c>
      <c r="P18" s="35">
        <v>6.2</v>
      </c>
      <c r="Q18" s="25">
        <f t="shared" si="2"/>
        <v>99.632225672046886</v>
      </c>
      <c r="R18" s="7"/>
    </row>
    <row r="19" spans="1:18" ht="15.9" customHeight="1" x14ac:dyDescent="0.3">
      <c r="A19" s="94">
        <v>12</v>
      </c>
      <c r="B19" s="48">
        <v>5.9944015444015442</v>
      </c>
      <c r="C19" s="48">
        <v>6.0548051948051933</v>
      </c>
      <c r="D19" s="92">
        <v>6.0210526315789465</v>
      </c>
      <c r="E19" s="49">
        <v>6.04</v>
      </c>
      <c r="F19" s="48">
        <v>5.9700000000000006</v>
      </c>
      <c r="G19" s="48">
        <v>5.8055555555555571</v>
      </c>
      <c r="H19" s="48">
        <v>6.1079999999999997</v>
      </c>
      <c r="I19" s="48">
        <v>6.04</v>
      </c>
      <c r="J19" s="48">
        <v>5.94</v>
      </c>
      <c r="K19" s="48">
        <v>6.0333333333333332</v>
      </c>
      <c r="L19" s="47">
        <v>6</v>
      </c>
      <c r="M19" s="49">
        <f t="shared" si="0"/>
        <v>6.0007148259674565</v>
      </c>
      <c r="N19" s="49">
        <f t="shared" si="1"/>
        <v>0.30244444444444252</v>
      </c>
      <c r="O19" s="34">
        <v>5.8</v>
      </c>
      <c r="P19" s="35">
        <v>6.2</v>
      </c>
      <c r="Q19" s="25">
        <f t="shared" si="2"/>
        <v>99.692354958938139</v>
      </c>
      <c r="R19" s="7"/>
    </row>
    <row r="20" spans="1:18" ht="15.9" customHeight="1" x14ac:dyDescent="0.3">
      <c r="A20" s="94">
        <v>1</v>
      </c>
      <c r="B20" s="46"/>
      <c r="C20" s="67"/>
      <c r="D20" s="67"/>
      <c r="E20" s="67"/>
      <c r="F20" s="67"/>
      <c r="G20" s="67"/>
      <c r="H20" s="67"/>
      <c r="I20" s="67"/>
      <c r="J20" s="67"/>
      <c r="K20" s="67"/>
      <c r="L20" s="47">
        <v>6</v>
      </c>
      <c r="M20" s="49"/>
      <c r="N20" s="49">
        <f t="shared" si="1"/>
        <v>0</v>
      </c>
      <c r="O20" s="34">
        <v>5.8</v>
      </c>
      <c r="P20" s="35">
        <v>6.2</v>
      </c>
      <c r="Q20" s="25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109375" customWidth="1"/>
    <col min="3" max="3" width="9.6640625" customWidth="1"/>
    <col min="4" max="5" width="10.21875" customWidth="1"/>
    <col min="6" max="6" width="10.109375" customWidth="1"/>
    <col min="7" max="7" width="9.6640625" customWidth="1"/>
    <col min="8" max="8" width="8.77734375" customWidth="1"/>
    <col min="9" max="9" width="10.6640625" customWidth="1"/>
    <col min="10" max="10" width="9.6640625" customWidth="1"/>
    <col min="11" max="11" width="10.441406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55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4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103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974.26315789473688</v>
      </c>
      <c r="C3" s="47">
        <v>991.27951807228897</v>
      </c>
      <c r="D3" s="42">
        <v>991.25294117647081</v>
      </c>
      <c r="E3" s="174"/>
      <c r="F3" s="47">
        <v>970.35</v>
      </c>
      <c r="G3" s="47">
        <v>980.33333333333337</v>
      </c>
      <c r="H3" s="47"/>
      <c r="I3" s="47">
        <v>970.5</v>
      </c>
      <c r="J3" s="47">
        <v>972.6</v>
      </c>
      <c r="K3" s="47"/>
      <c r="L3" s="45">
        <v>971</v>
      </c>
      <c r="M3" s="42">
        <f t="shared" ref="M3:M19" si="0">AVERAGE(B3:K3)</f>
        <v>978.6541357824043</v>
      </c>
      <c r="N3" s="42">
        <f>MAX(B3:K3)-MIN(B3:K3)</f>
        <v>20.929518072288943</v>
      </c>
      <c r="O3" s="40">
        <v>922</v>
      </c>
      <c r="P3" s="41">
        <v>1020</v>
      </c>
      <c r="Q3" s="54">
        <f>M3/M3*100</f>
        <v>100</v>
      </c>
    </row>
    <row r="4" spans="1:18" ht="15.9" customHeight="1" x14ac:dyDescent="0.35">
      <c r="A4" s="94">
        <v>9</v>
      </c>
      <c r="B4" s="47">
        <v>976</v>
      </c>
      <c r="C4" s="47">
        <v>991.47246376811597</v>
      </c>
      <c r="D4" s="176">
        <v>984.9499999999997</v>
      </c>
      <c r="E4" s="42"/>
      <c r="F4" s="47">
        <v>968.3</v>
      </c>
      <c r="G4" s="47">
        <v>994.38271604938268</v>
      </c>
      <c r="H4" s="47"/>
      <c r="I4" s="47">
        <v>969.7</v>
      </c>
      <c r="J4" s="47">
        <v>971.67</v>
      </c>
      <c r="K4" s="47"/>
      <c r="L4" s="45">
        <v>971</v>
      </c>
      <c r="M4" s="42">
        <f t="shared" si="0"/>
        <v>979.49645425964263</v>
      </c>
      <c r="N4" s="19">
        <f t="shared" ref="N4:N20" si="1">MAX(B4:K4)-MIN(B4:K4)</f>
        <v>26.082716049382725</v>
      </c>
      <c r="O4" s="40">
        <v>922</v>
      </c>
      <c r="P4" s="41">
        <v>1020</v>
      </c>
      <c r="Q4" s="54">
        <f>M4/M$3*100</f>
        <v>100.08606906632697</v>
      </c>
    </row>
    <row r="5" spans="1:18" ht="15.9" customHeight="1" x14ac:dyDescent="0.35">
      <c r="A5" s="94">
        <v>10</v>
      </c>
      <c r="B5" s="47">
        <v>978.35714285714289</v>
      </c>
      <c r="C5" s="47">
        <v>966.71234567901217</v>
      </c>
      <c r="D5" s="42">
        <v>976.43888888888875</v>
      </c>
      <c r="E5" s="174"/>
      <c r="F5" s="47">
        <v>967.33333333333337</v>
      </c>
      <c r="G5" s="47">
        <v>966.91269841269832</v>
      </c>
      <c r="H5" s="47"/>
      <c r="I5" s="47">
        <v>965.3</v>
      </c>
      <c r="J5" s="47">
        <v>973.42</v>
      </c>
      <c r="K5" s="47"/>
      <c r="L5" s="45">
        <v>971</v>
      </c>
      <c r="M5" s="42">
        <f t="shared" si="0"/>
        <v>970.63920131015368</v>
      </c>
      <c r="N5" s="19">
        <f t="shared" si="1"/>
        <v>13.057142857142935</v>
      </c>
      <c r="O5" s="40">
        <v>922</v>
      </c>
      <c r="P5" s="41">
        <v>1020</v>
      </c>
      <c r="Q5" s="54">
        <f t="shared" ref="Q5:Q20" si="2">M5/M$3*100</f>
        <v>99.18102481978039</v>
      </c>
    </row>
    <row r="6" spans="1:18" ht="15.9" customHeight="1" x14ac:dyDescent="0.35">
      <c r="A6" s="94">
        <v>11</v>
      </c>
      <c r="B6" s="47">
        <v>979.26315789473688</v>
      </c>
      <c r="C6" s="47">
        <v>962.71139240506284</v>
      </c>
      <c r="D6" s="42">
        <v>969.55882352941171</v>
      </c>
      <c r="E6" s="174"/>
      <c r="F6" s="47">
        <v>969.05555555555554</v>
      </c>
      <c r="G6" s="47">
        <v>961.19047619047615</v>
      </c>
      <c r="H6" s="47"/>
      <c r="I6" s="47">
        <v>973</v>
      </c>
      <c r="J6" s="47">
        <v>971.02</v>
      </c>
      <c r="K6" s="47"/>
      <c r="L6" s="45">
        <v>971</v>
      </c>
      <c r="M6" s="42">
        <f t="shared" si="0"/>
        <v>969.3999150821777</v>
      </c>
      <c r="N6" s="19">
        <f t="shared" si="1"/>
        <v>18.072681704260731</v>
      </c>
      <c r="O6" s="40">
        <v>922</v>
      </c>
      <c r="P6" s="41">
        <v>1020</v>
      </c>
      <c r="Q6" s="54">
        <f t="shared" si="2"/>
        <v>99.054393134217108</v>
      </c>
    </row>
    <row r="7" spans="1:18" ht="15.9" customHeight="1" x14ac:dyDescent="0.35">
      <c r="A7" s="94">
        <v>12</v>
      </c>
      <c r="B7" s="47">
        <v>982.73684210526312</v>
      </c>
      <c r="C7" s="47">
        <v>953.05227272727279</v>
      </c>
      <c r="D7" s="42">
        <v>962.20526315789482</v>
      </c>
      <c r="E7" s="174"/>
      <c r="F7" s="47">
        <v>970</v>
      </c>
      <c r="G7" s="47">
        <v>961.94047619047615</v>
      </c>
      <c r="H7" s="47"/>
      <c r="I7" s="47">
        <v>969.4</v>
      </c>
      <c r="J7" s="47">
        <v>970.27</v>
      </c>
      <c r="K7" s="47"/>
      <c r="L7" s="45">
        <v>971</v>
      </c>
      <c r="M7" s="42">
        <f t="shared" si="0"/>
        <v>967.08640774012952</v>
      </c>
      <c r="N7" s="19">
        <f t="shared" si="1"/>
        <v>29.684569377990329</v>
      </c>
      <c r="O7" s="40">
        <v>922</v>
      </c>
      <c r="P7" s="41">
        <v>1020</v>
      </c>
      <c r="Q7" s="54">
        <f t="shared" si="2"/>
        <v>98.817996305402957</v>
      </c>
    </row>
    <row r="8" spans="1:18" ht="15.9" customHeight="1" x14ac:dyDescent="0.35">
      <c r="A8" s="94">
        <v>1</v>
      </c>
      <c r="B8" s="47">
        <v>975.36842105263156</v>
      </c>
      <c r="C8" s="47">
        <v>950.7091954022992</v>
      </c>
      <c r="D8" s="42">
        <v>979.89333333333343</v>
      </c>
      <c r="E8" s="174"/>
      <c r="F8" s="47">
        <v>965.73684210526312</v>
      </c>
      <c r="G8" s="47">
        <v>952.19230769230774</v>
      </c>
      <c r="H8" s="47"/>
      <c r="I8" s="47">
        <v>968.8</v>
      </c>
      <c r="J8" s="47">
        <v>970.29</v>
      </c>
      <c r="K8" s="47"/>
      <c r="L8" s="45">
        <v>971</v>
      </c>
      <c r="M8" s="42">
        <f t="shared" si="0"/>
        <v>966.14144279797642</v>
      </c>
      <c r="N8" s="19">
        <f t="shared" si="1"/>
        <v>29.184137931034229</v>
      </c>
      <c r="O8" s="40">
        <v>922</v>
      </c>
      <c r="P8" s="41">
        <v>1020</v>
      </c>
      <c r="Q8" s="54">
        <f t="shared" si="2"/>
        <v>98.721438705776848</v>
      </c>
    </row>
    <row r="9" spans="1:18" ht="15.9" customHeight="1" x14ac:dyDescent="0.35">
      <c r="A9" s="94">
        <v>2</v>
      </c>
      <c r="B9" s="47">
        <v>973.11293436293442</v>
      </c>
      <c r="C9" s="47">
        <v>950.60561797752848</v>
      </c>
      <c r="D9" s="42">
        <v>978.23571428571438</v>
      </c>
      <c r="E9" s="174"/>
      <c r="F9" s="47">
        <v>965.11111111111109</v>
      </c>
      <c r="G9" s="47">
        <v>946.58888888888885</v>
      </c>
      <c r="H9" s="47"/>
      <c r="I9" s="47">
        <v>971.9</v>
      </c>
      <c r="J9" s="47">
        <v>970.86</v>
      </c>
      <c r="K9" s="47"/>
      <c r="L9" s="45">
        <v>971</v>
      </c>
      <c r="M9" s="42">
        <f t="shared" si="0"/>
        <v>965.20203808945371</v>
      </c>
      <c r="N9" s="19">
        <f t="shared" si="1"/>
        <v>31.646825396825534</v>
      </c>
      <c r="O9" s="40">
        <v>922</v>
      </c>
      <c r="P9" s="41">
        <v>1020</v>
      </c>
      <c r="Q9" s="54">
        <f t="shared" si="2"/>
        <v>98.625449257188691</v>
      </c>
    </row>
    <row r="10" spans="1:18" ht="15.9" customHeight="1" x14ac:dyDescent="0.35">
      <c r="A10" s="94">
        <v>3</v>
      </c>
      <c r="B10" s="47">
        <v>975.63157894736844</v>
      </c>
      <c r="C10" s="47">
        <v>963.22962962962936</v>
      </c>
      <c r="D10" s="42">
        <v>979.81111111111102</v>
      </c>
      <c r="E10" s="174"/>
      <c r="F10" s="47">
        <v>967.09090909090912</v>
      </c>
      <c r="G10" s="47">
        <v>962.08730158730168</v>
      </c>
      <c r="H10" s="47"/>
      <c r="I10" s="47">
        <v>968.3</v>
      </c>
      <c r="J10" s="47">
        <v>975.37</v>
      </c>
      <c r="K10" s="47"/>
      <c r="L10" s="45">
        <v>971</v>
      </c>
      <c r="M10" s="42">
        <f t="shared" si="0"/>
        <v>970.21721862376</v>
      </c>
      <c r="N10" s="19">
        <f t="shared" si="1"/>
        <v>17.723809523809336</v>
      </c>
      <c r="O10" s="40">
        <v>922</v>
      </c>
      <c r="P10" s="41">
        <v>1020</v>
      </c>
      <c r="Q10" s="54">
        <f t="shared" si="2"/>
        <v>99.137906145780576</v>
      </c>
    </row>
    <row r="11" spans="1:18" ht="15.9" customHeight="1" x14ac:dyDescent="0.35">
      <c r="A11" s="94">
        <v>4</v>
      </c>
      <c r="B11" s="47">
        <v>974.78947368421052</v>
      </c>
      <c r="C11" s="47">
        <v>966.0681818181821</v>
      </c>
      <c r="D11" s="42">
        <v>979.67647058823513</v>
      </c>
      <c r="E11" s="174"/>
      <c r="F11" s="47">
        <v>966.35</v>
      </c>
      <c r="G11" s="47">
        <v>969.08333333333348</v>
      </c>
      <c r="H11" s="47"/>
      <c r="I11" s="47">
        <v>966.4</v>
      </c>
      <c r="J11" s="47">
        <v>975.26</v>
      </c>
      <c r="K11" s="47"/>
      <c r="L11" s="45">
        <v>971</v>
      </c>
      <c r="M11" s="42">
        <f t="shared" si="0"/>
        <v>971.08963706056591</v>
      </c>
      <c r="N11" s="19">
        <f t="shared" si="1"/>
        <v>13.608288770053036</v>
      </c>
      <c r="O11" s="40">
        <v>922</v>
      </c>
      <c r="P11" s="41">
        <v>1020</v>
      </c>
      <c r="Q11" s="54">
        <f t="shared" si="2"/>
        <v>99.227050860435924</v>
      </c>
    </row>
    <row r="12" spans="1:18" ht="15.9" customHeight="1" x14ac:dyDescent="0.35">
      <c r="A12" s="94">
        <v>5</v>
      </c>
      <c r="B12" s="47">
        <v>976.15789473684208</v>
      </c>
      <c r="C12" s="47">
        <v>961.00813953488364</v>
      </c>
      <c r="D12" s="42">
        <v>971.35624999999993</v>
      </c>
      <c r="E12" s="174"/>
      <c r="F12" s="47">
        <v>964.10526315789468</v>
      </c>
      <c r="G12" s="47">
        <v>967.77083333333337</v>
      </c>
      <c r="H12" s="47"/>
      <c r="I12" s="47">
        <v>966.4</v>
      </c>
      <c r="J12" s="47">
        <v>976.27</v>
      </c>
      <c r="K12" s="47"/>
      <c r="L12" s="45">
        <v>971</v>
      </c>
      <c r="M12" s="42">
        <f t="shared" si="0"/>
        <v>969.00976868042198</v>
      </c>
      <c r="N12" s="19">
        <f t="shared" si="1"/>
        <v>15.261860465116342</v>
      </c>
      <c r="O12" s="40">
        <v>922</v>
      </c>
      <c r="P12" s="41">
        <v>1020</v>
      </c>
      <c r="Q12" s="54">
        <f t="shared" si="2"/>
        <v>99.014527528229166</v>
      </c>
    </row>
    <row r="13" spans="1:18" ht="15.9" customHeight="1" x14ac:dyDescent="0.35">
      <c r="A13" s="94">
        <v>6</v>
      </c>
      <c r="B13" s="47">
        <v>977.60526315789468</v>
      </c>
      <c r="C13" s="47">
        <v>959.48860759493664</v>
      </c>
      <c r="D13" s="42">
        <v>974.28750000000014</v>
      </c>
      <c r="E13" s="174"/>
      <c r="F13" s="47">
        <v>962.09523809523807</v>
      </c>
      <c r="G13" s="47">
        <v>961.5454545454545</v>
      </c>
      <c r="H13" s="47"/>
      <c r="I13" s="47">
        <v>967.8</v>
      </c>
      <c r="J13" s="47">
        <v>988.15</v>
      </c>
      <c r="K13" s="47"/>
      <c r="L13" s="45">
        <v>971</v>
      </c>
      <c r="M13" s="42">
        <f t="shared" si="0"/>
        <v>970.13886619907487</v>
      </c>
      <c r="N13" s="19">
        <f t="shared" si="1"/>
        <v>28.661392405063339</v>
      </c>
      <c r="O13" s="40">
        <v>922</v>
      </c>
      <c r="P13" s="41">
        <v>1020</v>
      </c>
      <c r="Q13" s="54">
        <f t="shared" si="2"/>
        <v>99.129900005324984</v>
      </c>
    </row>
    <row r="14" spans="1:18" ht="15.9" customHeight="1" x14ac:dyDescent="0.35">
      <c r="A14" s="94">
        <v>7</v>
      </c>
      <c r="B14" s="47">
        <v>973.5</v>
      </c>
      <c r="C14" s="47">
        <v>966.72839506172852</v>
      </c>
      <c r="D14" s="42">
        <v>969.90555555555557</v>
      </c>
      <c r="E14" s="174"/>
      <c r="F14" s="47">
        <v>968.65</v>
      </c>
      <c r="G14" s="47">
        <v>963.28947368421052</v>
      </c>
      <c r="H14" s="47"/>
      <c r="I14" s="47">
        <v>970.7</v>
      </c>
      <c r="J14" s="47">
        <v>973.08</v>
      </c>
      <c r="K14" s="47"/>
      <c r="L14" s="45">
        <v>971</v>
      </c>
      <c r="M14" s="42">
        <f t="shared" si="0"/>
        <v>969.40763204307063</v>
      </c>
      <c r="N14" s="19">
        <f t="shared" si="1"/>
        <v>10.21052631578948</v>
      </c>
      <c r="O14" s="40">
        <v>922</v>
      </c>
      <c r="P14" s="41">
        <v>1020</v>
      </c>
      <c r="Q14" s="54">
        <f t="shared" si="2"/>
        <v>99.055181662115871</v>
      </c>
    </row>
    <row r="15" spans="1:18" ht="15.9" customHeight="1" x14ac:dyDescent="0.35">
      <c r="A15" s="94">
        <v>8</v>
      </c>
      <c r="B15" s="47">
        <v>973.07894736842104</v>
      </c>
      <c r="C15" s="47">
        <v>958.32045454545482</v>
      </c>
      <c r="D15" s="42">
        <v>974.52222222222235</v>
      </c>
      <c r="E15" s="174"/>
      <c r="F15" s="47">
        <v>966</v>
      </c>
      <c r="G15" s="47">
        <v>961.25714285714287</v>
      </c>
      <c r="H15" s="47"/>
      <c r="I15" s="47">
        <v>973.8</v>
      </c>
      <c r="J15" s="47">
        <v>970.33</v>
      </c>
      <c r="K15" s="47"/>
      <c r="L15" s="45">
        <v>971</v>
      </c>
      <c r="M15" s="42">
        <f t="shared" si="0"/>
        <v>968.1869667133202</v>
      </c>
      <c r="N15" s="19">
        <f t="shared" si="1"/>
        <v>16.201767676767531</v>
      </c>
      <c r="O15" s="40">
        <v>922</v>
      </c>
      <c r="P15" s="41">
        <v>1020</v>
      </c>
      <c r="Q15" s="54">
        <f t="shared" si="2"/>
        <v>98.930452681251296</v>
      </c>
      <c r="R15" s="7"/>
    </row>
    <row r="16" spans="1:18" ht="15.9" customHeight="1" x14ac:dyDescent="0.35">
      <c r="A16" s="94">
        <v>9</v>
      </c>
      <c r="B16" s="47">
        <v>972.9473684210526</v>
      </c>
      <c r="C16" s="47">
        <v>944.03589743589725</v>
      </c>
      <c r="D16" s="42">
        <v>971.35</v>
      </c>
      <c r="E16" s="174"/>
      <c r="F16" s="47">
        <v>962.35</v>
      </c>
      <c r="G16" s="47">
        <v>962.20238095238085</v>
      </c>
      <c r="H16" s="47"/>
      <c r="I16" s="47">
        <v>969</v>
      </c>
      <c r="J16" s="47">
        <v>971.35</v>
      </c>
      <c r="K16" s="47"/>
      <c r="L16" s="45">
        <v>971</v>
      </c>
      <c r="M16" s="42">
        <f t="shared" si="0"/>
        <v>964.74794954419019</v>
      </c>
      <c r="N16" s="19">
        <f t="shared" si="1"/>
        <v>28.911470985155347</v>
      </c>
      <c r="O16" s="40">
        <v>922</v>
      </c>
      <c r="P16" s="41">
        <v>1020</v>
      </c>
      <c r="Q16" s="54">
        <f t="shared" si="2"/>
        <v>98.579049969773379</v>
      </c>
      <c r="R16" s="7"/>
    </row>
    <row r="17" spans="1:18" ht="15.9" customHeight="1" x14ac:dyDescent="0.35">
      <c r="A17" s="94">
        <v>10</v>
      </c>
      <c r="B17" s="47">
        <v>973.84199134199127</v>
      </c>
      <c r="C17" s="47">
        <v>955.47976190476209</v>
      </c>
      <c r="D17" s="42">
        <v>968.87647058823518</v>
      </c>
      <c r="E17" s="174"/>
      <c r="F17" s="47">
        <v>955.85</v>
      </c>
      <c r="G17" s="47">
        <v>965.0344827586207</v>
      </c>
      <c r="H17" s="47"/>
      <c r="I17" s="47">
        <v>969.2</v>
      </c>
      <c r="J17" s="47">
        <v>963.18</v>
      </c>
      <c r="K17" s="47"/>
      <c r="L17" s="45">
        <v>971</v>
      </c>
      <c r="M17" s="42">
        <f t="shared" si="0"/>
        <v>964.49467237051556</v>
      </c>
      <c r="N17" s="19">
        <f t="shared" si="1"/>
        <v>18.362229437229189</v>
      </c>
      <c r="O17" s="40">
        <v>922</v>
      </c>
      <c r="P17" s="41">
        <v>1020</v>
      </c>
      <c r="Q17" s="54">
        <f t="shared" si="2"/>
        <v>98.553169818204594</v>
      </c>
      <c r="R17" s="7"/>
    </row>
    <row r="18" spans="1:18" ht="15.9" customHeight="1" x14ac:dyDescent="0.35">
      <c r="A18" s="94">
        <v>11</v>
      </c>
      <c r="B18" s="47">
        <v>972.02123552123544</v>
      </c>
      <c r="C18" s="47">
        <v>956.2222222222224</v>
      </c>
      <c r="D18" s="42">
        <v>966.88571428571413</v>
      </c>
      <c r="E18" s="174"/>
      <c r="F18" s="47">
        <v>958.1</v>
      </c>
      <c r="G18" s="47">
        <v>985.21604938271616</v>
      </c>
      <c r="H18" s="47"/>
      <c r="I18" s="47">
        <v>969.4</v>
      </c>
      <c r="J18" s="47">
        <v>961.13</v>
      </c>
      <c r="K18" s="47"/>
      <c r="L18" s="45">
        <v>971</v>
      </c>
      <c r="M18" s="42">
        <f t="shared" si="0"/>
        <v>966.99646020169826</v>
      </c>
      <c r="N18" s="19">
        <f t="shared" si="1"/>
        <v>28.993827160493765</v>
      </c>
      <c r="O18" s="40">
        <v>922</v>
      </c>
      <c r="P18" s="41">
        <v>1020</v>
      </c>
      <c r="Q18" s="54">
        <f t="shared" si="2"/>
        <v>98.80880536295021</v>
      </c>
      <c r="R18" s="7"/>
    </row>
    <row r="19" spans="1:18" ht="15.9" customHeight="1" x14ac:dyDescent="0.35">
      <c r="A19" s="94">
        <v>12</v>
      </c>
      <c r="B19" s="47">
        <v>969.00193050193047</v>
      </c>
      <c r="C19" s="47">
        <v>955.03947368421052</v>
      </c>
      <c r="D19" s="42">
        <v>985.18333333333328</v>
      </c>
      <c r="E19" s="174"/>
      <c r="F19" s="47">
        <v>965.15</v>
      </c>
      <c r="G19" s="47">
        <v>988.1414141414142</v>
      </c>
      <c r="H19" s="47"/>
      <c r="I19" s="47">
        <v>973.4</v>
      </c>
      <c r="J19" s="47">
        <v>956.6</v>
      </c>
      <c r="K19" s="47"/>
      <c r="L19" s="45">
        <v>971</v>
      </c>
      <c r="M19" s="42">
        <f t="shared" si="0"/>
        <v>970.35945023726981</v>
      </c>
      <c r="N19" s="19">
        <f t="shared" si="1"/>
        <v>33.101940457203682</v>
      </c>
      <c r="O19" s="40">
        <v>922</v>
      </c>
      <c r="P19" s="41">
        <v>1020</v>
      </c>
      <c r="Q19" s="54">
        <f t="shared" si="2"/>
        <v>99.152439534881935</v>
      </c>
      <c r="R19" s="7"/>
    </row>
    <row r="20" spans="1:18" ht="15.9" customHeight="1" x14ac:dyDescent="0.35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971</v>
      </c>
      <c r="M20" s="42"/>
      <c r="N20" s="19">
        <f t="shared" si="1"/>
        <v>0</v>
      </c>
      <c r="O20" s="40">
        <v>922</v>
      </c>
      <c r="P20" s="41">
        <v>1020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6" width="9.44140625" customWidth="1"/>
    <col min="7" max="7" width="9.88671875" customWidth="1"/>
    <col min="8" max="8" width="8.77734375" customWidth="1"/>
    <col min="9" max="9" width="10.6640625" customWidth="1"/>
    <col min="10" max="10" width="10.2187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56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103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208.84210526315789</v>
      </c>
      <c r="C3" s="47">
        <v>207.57469879518061</v>
      </c>
      <c r="D3" s="42">
        <v>206.56875000000005</v>
      </c>
      <c r="E3" s="174"/>
      <c r="F3" s="47">
        <v>209.15</v>
      </c>
      <c r="G3" s="47">
        <v>204.66666666666666</v>
      </c>
      <c r="H3" s="47"/>
      <c r="I3" s="47">
        <v>207</v>
      </c>
      <c r="J3" s="47">
        <v>199.31</v>
      </c>
      <c r="K3" s="47"/>
      <c r="L3" s="45">
        <v>210</v>
      </c>
      <c r="M3" s="42">
        <f t="shared" ref="M3:M19" si="0">AVERAGE(B3:K3)</f>
        <v>206.15888867500072</v>
      </c>
      <c r="N3" s="42">
        <f t="shared" ref="N3:N20" si="1">MAX(B3:K3)-MIN(B3:K3)</f>
        <v>9.8400000000000034</v>
      </c>
      <c r="O3" s="40">
        <v>189</v>
      </c>
      <c r="P3" s="41">
        <v>231</v>
      </c>
      <c r="Q3" s="54">
        <f>M3/M3*100</f>
        <v>100</v>
      </c>
    </row>
    <row r="4" spans="1:18" ht="15.9" customHeight="1" x14ac:dyDescent="0.3">
      <c r="A4" s="94">
        <v>9</v>
      </c>
      <c r="B4" s="47">
        <v>209.90625</v>
      </c>
      <c r="C4" s="47">
        <v>207.3987012987013</v>
      </c>
      <c r="D4" s="176">
        <v>209.16470588235296</v>
      </c>
      <c r="E4" s="42"/>
      <c r="F4" s="47">
        <v>209.4</v>
      </c>
      <c r="G4" s="47">
        <v>206.98765432098767</v>
      </c>
      <c r="H4" s="47"/>
      <c r="I4" s="47">
        <v>206</v>
      </c>
      <c r="J4" s="47">
        <v>201.1</v>
      </c>
      <c r="K4" s="47"/>
      <c r="L4" s="45">
        <v>210</v>
      </c>
      <c r="M4" s="42">
        <f t="shared" si="0"/>
        <v>207.13675878600597</v>
      </c>
      <c r="N4" s="42">
        <f t="shared" si="1"/>
        <v>8.8062500000000057</v>
      </c>
      <c r="O4" s="40">
        <v>189</v>
      </c>
      <c r="P4" s="41">
        <v>231</v>
      </c>
      <c r="Q4" s="54">
        <f>M4/M$3*100</f>
        <v>100.47432837715129</v>
      </c>
    </row>
    <row r="5" spans="1:18" ht="15.9" customHeight="1" x14ac:dyDescent="0.3">
      <c r="A5" s="94">
        <v>10</v>
      </c>
      <c r="B5" s="47">
        <v>210.47619047619048</v>
      </c>
      <c r="C5" s="47">
        <v>207.55679012345672</v>
      </c>
      <c r="D5" s="42">
        <v>211.75294117647059</v>
      </c>
      <c r="E5" s="174"/>
      <c r="F5" s="47">
        <v>209.8095238095238</v>
      </c>
      <c r="G5" s="47">
        <v>204.7</v>
      </c>
      <c r="H5" s="47"/>
      <c r="I5" s="47">
        <v>205.2</v>
      </c>
      <c r="J5" s="47">
        <v>200.12</v>
      </c>
      <c r="K5" s="47"/>
      <c r="L5" s="45">
        <v>210</v>
      </c>
      <c r="M5" s="42">
        <f t="shared" si="0"/>
        <v>207.08792079794881</v>
      </c>
      <c r="N5" s="42">
        <f t="shared" si="1"/>
        <v>11.632941176470581</v>
      </c>
      <c r="O5" s="40">
        <v>189</v>
      </c>
      <c r="P5" s="41">
        <v>231</v>
      </c>
      <c r="Q5" s="54">
        <f t="shared" ref="Q5:Q20" si="2">M5/M$3*100</f>
        <v>100.45063888776227</v>
      </c>
    </row>
    <row r="6" spans="1:18" ht="15.9" customHeight="1" x14ac:dyDescent="0.3">
      <c r="A6" s="94">
        <v>11</v>
      </c>
      <c r="B6" s="47">
        <v>210.36842105263159</v>
      </c>
      <c r="C6" s="47">
        <v>209.80000000000007</v>
      </c>
      <c r="D6" s="42">
        <v>214.36999999999998</v>
      </c>
      <c r="E6" s="174"/>
      <c r="F6" s="47">
        <v>210</v>
      </c>
      <c r="G6" s="47">
        <v>204.05555555555554</v>
      </c>
      <c r="H6" s="47"/>
      <c r="I6" s="47">
        <v>206.8</v>
      </c>
      <c r="J6" s="47">
        <v>206.46</v>
      </c>
      <c r="K6" s="47"/>
      <c r="L6" s="45">
        <v>210</v>
      </c>
      <c r="M6" s="42">
        <f t="shared" si="0"/>
        <v>208.83628237259816</v>
      </c>
      <c r="N6" s="42">
        <f t="shared" si="1"/>
        <v>10.314444444444433</v>
      </c>
      <c r="O6" s="40">
        <v>189</v>
      </c>
      <c r="P6" s="41">
        <v>231</v>
      </c>
      <c r="Q6" s="54">
        <f t="shared" si="2"/>
        <v>101.29870398254728</v>
      </c>
    </row>
    <row r="7" spans="1:18" ht="15.9" customHeight="1" x14ac:dyDescent="0.3">
      <c r="A7" s="94">
        <v>12</v>
      </c>
      <c r="B7" s="47">
        <v>210.63157894736841</v>
      </c>
      <c r="C7" s="47">
        <v>212.88372093023256</v>
      </c>
      <c r="D7" s="42">
        <v>218.68235294117648</v>
      </c>
      <c r="E7" s="174"/>
      <c r="F7" s="47">
        <v>210.85</v>
      </c>
      <c r="G7" s="47">
        <v>206.46153846153845</v>
      </c>
      <c r="H7" s="47"/>
      <c r="I7" s="47">
        <v>205.8</v>
      </c>
      <c r="J7" s="47">
        <v>208.64</v>
      </c>
      <c r="K7" s="47"/>
      <c r="L7" s="45">
        <v>210</v>
      </c>
      <c r="M7" s="42">
        <f t="shared" si="0"/>
        <v>210.56417018290227</v>
      </c>
      <c r="N7" s="42">
        <f t="shared" si="1"/>
        <v>12.882352941176464</v>
      </c>
      <c r="O7" s="40">
        <v>189</v>
      </c>
      <c r="P7" s="41">
        <v>231</v>
      </c>
      <c r="Q7" s="54">
        <f t="shared" si="2"/>
        <v>102.13683801664561</v>
      </c>
    </row>
    <row r="8" spans="1:18" ht="15.9" customHeight="1" x14ac:dyDescent="0.3">
      <c r="A8" s="94">
        <v>1</v>
      </c>
      <c r="B8" s="47">
        <v>211.23684210526315</v>
      </c>
      <c r="C8" s="47">
        <v>215.2413793103448</v>
      </c>
      <c r="D8" s="42">
        <v>205.49999999999997</v>
      </c>
      <c r="E8" s="174"/>
      <c r="F8" s="47">
        <v>207.84210526315789</v>
      </c>
      <c r="G8" s="47">
        <v>210.36538461538461</v>
      </c>
      <c r="H8" s="47"/>
      <c r="I8" s="47">
        <v>209</v>
      </c>
      <c r="J8" s="47">
        <v>210.38</v>
      </c>
      <c r="K8" s="47"/>
      <c r="L8" s="45">
        <v>210</v>
      </c>
      <c r="M8" s="42">
        <f t="shared" si="0"/>
        <v>209.93795875630718</v>
      </c>
      <c r="N8" s="42">
        <f t="shared" si="1"/>
        <v>9.7413793103448256</v>
      </c>
      <c r="O8" s="40">
        <v>189</v>
      </c>
      <c r="P8" s="41">
        <v>231</v>
      </c>
      <c r="Q8" s="54">
        <f t="shared" si="2"/>
        <v>101.83308617231827</v>
      </c>
    </row>
    <row r="9" spans="1:18" ht="15.9" customHeight="1" x14ac:dyDescent="0.3">
      <c r="A9" s="94">
        <v>2</v>
      </c>
      <c r="B9" s="47">
        <v>210.28088803088804</v>
      </c>
      <c r="C9" s="47">
        <v>213.86404494382012</v>
      </c>
      <c r="D9" s="42">
        <v>207.13125000000002</v>
      </c>
      <c r="E9" s="174"/>
      <c r="F9" s="47">
        <v>211.27777777777777</v>
      </c>
      <c r="G9" s="47">
        <v>208.23888888888888</v>
      </c>
      <c r="H9" s="47"/>
      <c r="I9" s="47">
        <v>205.2</v>
      </c>
      <c r="J9" s="47">
        <v>212.23</v>
      </c>
      <c r="K9" s="47"/>
      <c r="L9" s="45">
        <v>210</v>
      </c>
      <c r="M9" s="42">
        <f t="shared" si="0"/>
        <v>209.74612137733925</v>
      </c>
      <c r="N9" s="42">
        <f t="shared" si="1"/>
        <v>8.6640449438201301</v>
      </c>
      <c r="O9" s="40">
        <v>189</v>
      </c>
      <c r="P9" s="41">
        <v>231</v>
      </c>
      <c r="Q9" s="54">
        <f t="shared" si="2"/>
        <v>101.74003300337615</v>
      </c>
    </row>
    <row r="10" spans="1:18" ht="15.9" customHeight="1" x14ac:dyDescent="0.3">
      <c r="A10" s="94">
        <v>3</v>
      </c>
      <c r="B10" s="47">
        <v>210.92105263157896</v>
      </c>
      <c r="C10" s="47">
        <v>205.45625000000004</v>
      </c>
      <c r="D10" s="42">
        <v>210.05000000000004</v>
      </c>
      <c r="E10" s="174"/>
      <c r="F10" s="47">
        <v>213.59090909090909</v>
      </c>
      <c r="G10" s="47">
        <v>209.9047619047619</v>
      </c>
      <c r="H10" s="47"/>
      <c r="I10" s="47">
        <v>206</v>
      </c>
      <c r="J10" s="47">
        <v>217.35</v>
      </c>
      <c r="K10" s="47"/>
      <c r="L10" s="45">
        <v>210</v>
      </c>
      <c r="M10" s="42">
        <f t="shared" si="0"/>
        <v>210.4675676610357</v>
      </c>
      <c r="N10" s="42">
        <f t="shared" si="1"/>
        <v>11.893749999999955</v>
      </c>
      <c r="O10" s="40">
        <v>189</v>
      </c>
      <c r="P10" s="41">
        <v>231</v>
      </c>
      <c r="Q10" s="54">
        <f t="shared" si="2"/>
        <v>102.08997973055017</v>
      </c>
    </row>
    <row r="11" spans="1:18" ht="15.9" customHeight="1" x14ac:dyDescent="0.3">
      <c r="A11" s="94">
        <v>4</v>
      </c>
      <c r="B11" s="47">
        <v>210.13157894736841</v>
      </c>
      <c r="C11" s="47">
        <v>208.27674418604659</v>
      </c>
      <c r="D11" s="42">
        <v>210.21578947368423</v>
      </c>
      <c r="E11" s="174"/>
      <c r="F11" s="47">
        <v>215.15</v>
      </c>
      <c r="G11" s="47">
        <v>200.78787878787878</v>
      </c>
      <c r="H11" s="47"/>
      <c r="I11" s="47">
        <v>207.8</v>
      </c>
      <c r="J11" s="47">
        <v>219.52</v>
      </c>
      <c r="K11" s="47"/>
      <c r="L11" s="45">
        <v>210</v>
      </c>
      <c r="M11" s="42">
        <f t="shared" si="0"/>
        <v>210.2688559135683</v>
      </c>
      <c r="N11" s="42">
        <f t="shared" si="1"/>
        <v>18.732121212121228</v>
      </c>
      <c r="O11" s="40">
        <v>189</v>
      </c>
      <c r="P11" s="41">
        <v>231</v>
      </c>
      <c r="Q11" s="54">
        <f t="shared" si="2"/>
        <v>101.99359206143508</v>
      </c>
    </row>
    <row r="12" spans="1:18" ht="15.9" customHeight="1" x14ac:dyDescent="0.3">
      <c r="A12" s="94">
        <v>5</v>
      </c>
      <c r="B12" s="47">
        <v>210.65789473684211</v>
      </c>
      <c r="C12" s="47">
        <v>207.39540229885063</v>
      </c>
      <c r="D12" s="42">
        <v>212.0058823529412</v>
      </c>
      <c r="E12" s="174"/>
      <c r="F12" s="47">
        <v>215.57894736842104</v>
      </c>
      <c r="G12" s="47">
        <v>200.54166666666666</v>
      </c>
      <c r="H12" s="47"/>
      <c r="I12" s="47">
        <v>205.4</v>
      </c>
      <c r="J12" s="47">
        <v>204.06</v>
      </c>
      <c r="K12" s="47"/>
      <c r="L12" s="45">
        <v>210</v>
      </c>
      <c r="M12" s="42">
        <f t="shared" si="0"/>
        <v>207.9485419176745</v>
      </c>
      <c r="N12" s="42">
        <f t="shared" si="1"/>
        <v>15.037280701754383</v>
      </c>
      <c r="O12" s="40">
        <v>189</v>
      </c>
      <c r="P12" s="41">
        <v>231</v>
      </c>
      <c r="Q12" s="54">
        <f t="shared" si="2"/>
        <v>100.86809414533423</v>
      </c>
    </row>
    <row r="13" spans="1:18" ht="15.9" customHeight="1" x14ac:dyDescent="0.3">
      <c r="A13" s="94">
        <v>6</v>
      </c>
      <c r="B13" s="47">
        <v>209.52631578947367</v>
      </c>
      <c r="C13" s="47">
        <v>204.95249999999996</v>
      </c>
      <c r="D13" s="42">
        <v>202.9388888888889</v>
      </c>
      <c r="E13" s="174"/>
      <c r="F13" s="47">
        <v>209.28571428571428</v>
      </c>
      <c r="G13" s="47">
        <v>204.02173913043478</v>
      </c>
      <c r="H13" s="47"/>
      <c r="I13" s="47">
        <v>206</v>
      </c>
      <c r="J13" s="47">
        <v>199.73</v>
      </c>
      <c r="K13" s="47"/>
      <c r="L13" s="45">
        <v>210</v>
      </c>
      <c r="M13" s="42">
        <f t="shared" si="0"/>
        <v>205.20787972778734</v>
      </c>
      <c r="N13" s="42">
        <f t="shared" si="1"/>
        <v>9.796315789473681</v>
      </c>
      <c r="O13" s="40">
        <v>189</v>
      </c>
      <c r="P13" s="41">
        <v>231</v>
      </c>
      <c r="Q13" s="54">
        <f t="shared" si="2"/>
        <v>99.538700973154448</v>
      </c>
    </row>
    <row r="14" spans="1:18" ht="15.9" customHeight="1" x14ac:dyDescent="0.3">
      <c r="A14" s="94">
        <v>7</v>
      </c>
      <c r="B14" s="47">
        <v>209.5</v>
      </c>
      <c r="C14" s="47">
        <v>204.83292682926833</v>
      </c>
      <c r="D14" s="42">
        <v>201.11111111111109</v>
      </c>
      <c r="E14" s="174"/>
      <c r="F14" s="47">
        <v>212</v>
      </c>
      <c r="G14" s="47">
        <v>202.10526315789474</v>
      </c>
      <c r="H14" s="47"/>
      <c r="I14" s="47">
        <v>207.3</v>
      </c>
      <c r="J14" s="47">
        <v>198.81</v>
      </c>
      <c r="K14" s="47"/>
      <c r="L14" s="45">
        <v>210</v>
      </c>
      <c r="M14" s="42">
        <f t="shared" si="0"/>
        <v>205.09418587118199</v>
      </c>
      <c r="N14" s="42">
        <f t="shared" si="1"/>
        <v>13.189999999999998</v>
      </c>
      <c r="O14" s="40">
        <v>189</v>
      </c>
      <c r="P14" s="41">
        <v>231</v>
      </c>
      <c r="Q14" s="54">
        <f t="shared" si="2"/>
        <v>99.483552317020312</v>
      </c>
    </row>
    <row r="15" spans="1:18" ht="15.9" customHeight="1" x14ac:dyDescent="0.3">
      <c r="A15" s="94">
        <v>8</v>
      </c>
      <c r="B15" s="47">
        <v>210.05263157894737</v>
      </c>
      <c r="C15" s="47">
        <v>209.36931818181813</v>
      </c>
      <c r="D15" s="42">
        <v>212.40000000000006</v>
      </c>
      <c r="E15" s="174"/>
      <c r="F15" s="47">
        <v>210.5</v>
      </c>
      <c r="G15" s="47">
        <v>204.39705882352942</v>
      </c>
      <c r="H15" s="47"/>
      <c r="I15" s="47">
        <v>206.4</v>
      </c>
      <c r="J15" s="47">
        <v>200.89</v>
      </c>
      <c r="K15" s="47"/>
      <c r="L15" s="45">
        <v>210</v>
      </c>
      <c r="M15" s="42">
        <f t="shared" si="0"/>
        <v>207.71557265489932</v>
      </c>
      <c r="N15" s="42">
        <f t="shared" si="1"/>
        <v>11.510000000000076</v>
      </c>
      <c r="O15" s="40">
        <v>189</v>
      </c>
      <c r="P15" s="41">
        <v>231</v>
      </c>
      <c r="Q15" s="54">
        <f t="shared" si="2"/>
        <v>100.75508943121663</v>
      </c>
      <c r="R15" s="7"/>
    </row>
    <row r="16" spans="1:18" ht="15.9" customHeight="1" x14ac:dyDescent="0.3">
      <c r="A16" s="94">
        <v>9</v>
      </c>
      <c r="B16" s="47">
        <v>209.68421052631578</v>
      </c>
      <c r="C16" s="47">
        <v>209.35000000000002</v>
      </c>
      <c r="D16" s="42">
        <v>213.96315789473684</v>
      </c>
      <c r="E16" s="174"/>
      <c r="F16" s="47">
        <v>217.2</v>
      </c>
      <c r="G16" s="47">
        <v>205.67857142857147</v>
      </c>
      <c r="H16" s="47"/>
      <c r="I16" s="47">
        <v>206.8</v>
      </c>
      <c r="J16" s="47">
        <v>205.71</v>
      </c>
      <c r="K16" s="47"/>
      <c r="L16" s="45">
        <v>210</v>
      </c>
      <c r="M16" s="42">
        <f t="shared" si="0"/>
        <v>209.76941997851776</v>
      </c>
      <c r="N16" s="42">
        <f t="shared" si="1"/>
        <v>11.521428571428515</v>
      </c>
      <c r="O16" s="40">
        <v>189</v>
      </c>
      <c r="P16" s="41">
        <v>231</v>
      </c>
      <c r="Q16" s="54">
        <f t="shared" si="2"/>
        <v>101.75133428722</v>
      </c>
      <c r="R16" s="7"/>
    </row>
    <row r="17" spans="1:18" ht="15.9" customHeight="1" x14ac:dyDescent="0.3">
      <c r="A17" s="94">
        <v>10</v>
      </c>
      <c r="B17" s="47">
        <v>209.2164502164502</v>
      </c>
      <c r="C17" s="47">
        <v>206.09624999999997</v>
      </c>
      <c r="D17" s="42">
        <v>207.77142857142854</v>
      </c>
      <c r="E17" s="174"/>
      <c r="F17" s="47">
        <v>209.95</v>
      </c>
      <c r="G17" s="47">
        <v>209.82716049382719</v>
      </c>
      <c r="H17" s="47"/>
      <c r="I17" s="47">
        <v>207.6</v>
      </c>
      <c r="J17" s="47">
        <v>204.56</v>
      </c>
      <c r="K17" s="47"/>
      <c r="L17" s="45">
        <v>210</v>
      </c>
      <c r="M17" s="42">
        <f t="shared" si="0"/>
        <v>207.86018418310081</v>
      </c>
      <c r="N17" s="42">
        <f t="shared" si="1"/>
        <v>5.3899999999999864</v>
      </c>
      <c r="O17" s="40">
        <v>189</v>
      </c>
      <c r="P17" s="41">
        <v>231</v>
      </c>
      <c r="Q17" s="54">
        <f t="shared" si="2"/>
        <v>100.82523509853706</v>
      </c>
      <c r="R17" s="7"/>
    </row>
    <row r="18" spans="1:18" ht="15.9" customHeight="1" x14ac:dyDescent="0.3">
      <c r="A18" s="94">
        <v>11</v>
      </c>
      <c r="B18" s="47">
        <v>210.22972972972974</v>
      </c>
      <c r="C18" s="47">
        <v>210.73749999999998</v>
      </c>
      <c r="D18" s="42">
        <v>206.58947368421053</v>
      </c>
      <c r="E18" s="174"/>
      <c r="F18" s="47">
        <v>209.55</v>
      </c>
      <c r="G18" s="47">
        <v>210.46153846153845</v>
      </c>
      <c r="H18" s="47"/>
      <c r="I18" s="47">
        <v>207.4</v>
      </c>
      <c r="J18" s="47">
        <v>208.79</v>
      </c>
      <c r="K18" s="47"/>
      <c r="L18" s="45">
        <v>210</v>
      </c>
      <c r="M18" s="42">
        <f t="shared" si="0"/>
        <v>209.10832026792554</v>
      </c>
      <c r="N18" s="42">
        <f t="shared" si="1"/>
        <v>4.1480263157894512</v>
      </c>
      <c r="O18" s="40">
        <v>189</v>
      </c>
      <c r="P18" s="41">
        <v>231</v>
      </c>
      <c r="Q18" s="54">
        <f t="shared" si="2"/>
        <v>101.43065943548737</v>
      </c>
      <c r="R18" s="7"/>
    </row>
    <row r="19" spans="1:18" ht="15.9" customHeight="1" x14ac:dyDescent="0.3">
      <c r="A19" s="94">
        <v>12</v>
      </c>
      <c r="B19" s="47">
        <v>209.8581081081081</v>
      </c>
      <c r="C19" s="47">
        <v>213.10657894736832</v>
      </c>
      <c r="D19" s="42">
        <v>207.84444444444443</v>
      </c>
      <c r="E19" s="174"/>
      <c r="F19" s="47">
        <v>212.8</v>
      </c>
      <c r="G19" s="47">
        <v>209.40404040404039</v>
      </c>
      <c r="H19" s="47"/>
      <c r="I19" s="47">
        <v>213.6</v>
      </c>
      <c r="J19" s="47">
        <v>212.85</v>
      </c>
      <c r="K19" s="47"/>
      <c r="L19" s="45">
        <v>210</v>
      </c>
      <c r="M19" s="42">
        <f t="shared" si="0"/>
        <v>211.35188170056585</v>
      </c>
      <c r="N19" s="42">
        <f t="shared" si="1"/>
        <v>5.75555555555556</v>
      </c>
      <c r="O19" s="40">
        <v>189</v>
      </c>
      <c r="P19" s="41">
        <v>231</v>
      </c>
      <c r="Q19" s="54">
        <f t="shared" si="2"/>
        <v>102.51892754124788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210</v>
      </c>
      <c r="M20" s="42"/>
      <c r="N20" s="42">
        <f t="shared" si="1"/>
        <v>0</v>
      </c>
      <c r="O20" s="40">
        <v>189</v>
      </c>
      <c r="P20" s="41">
        <v>231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8.109375" customWidth="1"/>
    <col min="4" max="4" width="8.77734375" customWidth="1"/>
    <col min="5" max="5" width="10.44140625" customWidth="1"/>
    <col min="6" max="6" width="9.44140625" customWidth="1"/>
    <col min="7" max="8" width="8.77734375" customWidth="1"/>
    <col min="9" max="9" width="10.6640625" customWidth="1"/>
    <col min="10" max="11" width="8.6640625" customWidth="1"/>
    <col min="12" max="12" width="6.88671875" customWidth="1"/>
    <col min="13" max="13" width="9.77734375" customWidth="1"/>
    <col min="14" max="14" width="8.2187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5" t="s">
        <v>15</v>
      </c>
    </row>
    <row r="2" spans="1:19" s="24" customFormat="1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2" t="s">
        <v>30</v>
      </c>
      <c r="P2" s="23" t="s">
        <v>31</v>
      </c>
      <c r="Q2" s="14" t="s">
        <v>153</v>
      </c>
      <c r="R2"/>
      <c r="S2"/>
    </row>
    <row r="3" spans="1:19" s="24" customFormat="1" ht="15.9" customHeight="1" x14ac:dyDescent="0.3">
      <c r="A3" s="94">
        <v>8</v>
      </c>
      <c r="B3" s="48">
        <v>5.384210526315786</v>
      </c>
      <c r="C3" s="48">
        <v>5.3348275862068943</v>
      </c>
      <c r="D3" s="92">
        <v>5.4033333333333324</v>
      </c>
      <c r="E3" s="49">
        <v>5.3620000000000001</v>
      </c>
      <c r="F3" s="48">
        <v>5.4300000000000015</v>
      </c>
      <c r="G3" s="48">
        <v>5.3249999999999993</v>
      </c>
      <c r="H3" s="48">
        <v>5.35</v>
      </c>
      <c r="I3" s="48">
        <v>5.32</v>
      </c>
      <c r="J3" s="48">
        <v>5.38</v>
      </c>
      <c r="K3" s="48"/>
      <c r="L3" s="47">
        <v>5.4</v>
      </c>
      <c r="M3" s="49">
        <f t="shared" ref="M3:M19" si="0">AVERAGE(B3:K3)</f>
        <v>5.3654857162062237</v>
      </c>
      <c r="N3" s="49">
        <f t="shared" ref="N3:N20" si="1">MAX(B3:K3)-MIN(B3:K3)</f>
        <v>0.11000000000000121</v>
      </c>
      <c r="O3" s="22">
        <v>5.2</v>
      </c>
      <c r="P3" s="23">
        <v>5.6</v>
      </c>
      <c r="Q3" s="25">
        <f>M3/M3*100</f>
        <v>100</v>
      </c>
    </row>
    <row r="4" spans="1:19" s="24" customFormat="1" ht="15.9" customHeight="1" x14ac:dyDescent="0.3">
      <c r="A4" s="94">
        <v>9</v>
      </c>
      <c r="B4" s="48">
        <v>5.3881249999999978</v>
      </c>
      <c r="C4" s="48">
        <v>5.3393670886075943</v>
      </c>
      <c r="D4" s="92">
        <v>5.3784210526315803</v>
      </c>
      <c r="E4" s="48">
        <v>5.35</v>
      </c>
      <c r="F4" s="48">
        <v>5.4400000000000022</v>
      </c>
      <c r="G4" s="48">
        <v>5.3246153846153845</v>
      </c>
      <c r="H4" s="48">
        <v>5.3479999999999999</v>
      </c>
      <c r="I4" s="48">
        <v>5.31</v>
      </c>
      <c r="J4" s="48">
        <v>5.38</v>
      </c>
      <c r="K4" s="48">
        <v>5.3916666666666657</v>
      </c>
      <c r="L4" s="47">
        <v>5.4</v>
      </c>
      <c r="M4" s="49">
        <f t="shared" si="0"/>
        <v>5.3650195192521233</v>
      </c>
      <c r="N4" s="49">
        <f t="shared" si="1"/>
        <v>0.13000000000000256</v>
      </c>
      <c r="O4" s="22">
        <v>5.2</v>
      </c>
      <c r="P4" s="23">
        <v>5.6</v>
      </c>
      <c r="Q4" s="54">
        <f>M4/M$3*100</f>
        <v>99.991311188236097</v>
      </c>
    </row>
    <row r="5" spans="1:19" s="24" customFormat="1" ht="15.9" customHeight="1" x14ac:dyDescent="0.3">
      <c r="A5" s="94">
        <v>10</v>
      </c>
      <c r="B5" s="48">
        <v>5.3921428571428551</v>
      </c>
      <c r="C5" s="48">
        <v>5.3363095238095228</v>
      </c>
      <c r="D5" s="92">
        <v>5.400555555555556</v>
      </c>
      <c r="E5" s="49">
        <v>5.3570000000000002</v>
      </c>
      <c r="F5" s="48">
        <v>5.4523809523809534</v>
      </c>
      <c r="G5" s="48">
        <v>5.3352380952380951</v>
      </c>
      <c r="H5" s="48">
        <v>5.3710000000000004</v>
      </c>
      <c r="I5" s="48">
        <v>5.3</v>
      </c>
      <c r="J5" s="48">
        <v>5.38</v>
      </c>
      <c r="K5" s="48">
        <v>5.3933333333333335</v>
      </c>
      <c r="L5" s="47">
        <v>5.4</v>
      </c>
      <c r="M5" s="49">
        <f t="shared" si="0"/>
        <v>5.3717960317460314</v>
      </c>
      <c r="N5" s="49">
        <f t="shared" si="1"/>
        <v>0.15238095238095362</v>
      </c>
      <c r="O5" s="22">
        <v>5.2</v>
      </c>
      <c r="P5" s="23">
        <v>5.6</v>
      </c>
      <c r="Q5" s="54">
        <f t="shared" ref="Q5:Q20" si="2">M5/M$3*100</f>
        <v>100.1176093996625</v>
      </c>
    </row>
    <row r="6" spans="1:19" s="24" customFormat="1" ht="15.9" customHeight="1" x14ac:dyDescent="0.3">
      <c r="A6" s="94">
        <v>11</v>
      </c>
      <c r="B6" s="48">
        <v>5.3892105263157868</v>
      </c>
      <c r="C6" s="48">
        <v>5.3301219512195113</v>
      </c>
      <c r="D6" s="92">
        <v>5.3917647058823519</v>
      </c>
      <c r="E6" s="49">
        <v>5.3520000000000003</v>
      </c>
      <c r="F6" s="48">
        <v>5.4444444444444446</v>
      </c>
      <c r="G6" s="48">
        <v>5.3418518518518514</v>
      </c>
      <c r="H6" s="48">
        <v>5.3659999999999997</v>
      </c>
      <c r="I6" s="48">
        <v>5.32</v>
      </c>
      <c r="J6" s="48">
        <v>5.37</v>
      </c>
      <c r="K6" s="48">
        <v>5.4000000000000012</v>
      </c>
      <c r="L6" s="47">
        <v>5.4</v>
      </c>
      <c r="M6" s="49">
        <f t="shared" si="0"/>
        <v>5.3705393479713939</v>
      </c>
      <c r="N6" s="49">
        <f t="shared" si="1"/>
        <v>0.12444444444444436</v>
      </c>
      <c r="O6" s="22">
        <v>5.2</v>
      </c>
      <c r="P6" s="23">
        <v>5.6</v>
      </c>
      <c r="Q6" s="54">
        <f t="shared" si="2"/>
        <v>100.09418777781676</v>
      </c>
    </row>
    <row r="7" spans="1:19" s="24" customFormat="1" ht="15.9" customHeight="1" x14ac:dyDescent="0.3">
      <c r="A7" s="94">
        <v>12</v>
      </c>
      <c r="B7" s="48">
        <v>5.3863157894736835</v>
      </c>
      <c r="C7" s="48">
        <v>5.3237777777777779</v>
      </c>
      <c r="D7" s="92">
        <v>5.4025000000000007</v>
      </c>
      <c r="E7" s="49">
        <v>5.3620000000000001</v>
      </c>
      <c r="F7" s="48">
        <v>5.4350000000000014</v>
      </c>
      <c r="G7" s="48">
        <v>5.3379166666666658</v>
      </c>
      <c r="H7" s="48">
        <v>5.3769999999999998</v>
      </c>
      <c r="I7" s="48">
        <v>5.37</v>
      </c>
      <c r="J7" s="48">
        <v>5.37</v>
      </c>
      <c r="K7" s="48">
        <v>5.4000000000000012</v>
      </c>
      <c r="L7" s="47">
        <v>5.4</v>
      </c>
      <c r="M7" s="49">
        <f t="shared" si="0"/>
        <v>5.3764510233918124</v>
      </c>
      <c r="N7" s="49">
        <f t="shared" si="1"/>
        <v>0.11122222222222344</v>
      </c>
      <c r="O7" s="22">
        <v>5.2</v>
      </c>
      <c r="P7" s="23">
        <v>5.6</v>
      </c>
      <c r="Q7" s="54">
        <f t="shared" si="2"/>
        <v>100.20436746579099</v>
      </c>
    </row>
    <row r="8" spans="1:19" s="24" customFormat="1" ht="15.9" customHeight="1" x14ac:dyDescent="0.3">
      <c r="A8" s="94">
        <v>1</v>
      </c>
      <c r="B8" s="48">
        <v>5.3939473684210508</v>
      </c>
      <c r="C8" s="48">
        <v>5.3217894736842108</v>
      </c>
      <c r="D8" s="92">
        <v>5.3894117647058826</v>
      </c>
      <c r="E8" s="49">
        <v>5.3520000000000003</v>
      </c>
      <c r="F8" s="48">
        <v>5.4421052631578952</v>
      </c>
      <c r="G8" s="48">
        <v>5.3403846153846173</v>
      </c>
      <c r="H8" s="48">
        <v>5.3730000000000002</v>
      </c>
      <c r="I8" s="48">
        <v>5.31</v>
      </c>
      <c r="J8" s="48">
        <v>5.39</v>
      </c>
      <c r="K8" s="48">
        <v>5.4</v>
      </c>
      <c r="L8" s="47">
        <v>5.4</v>
      </c>
      <c r="M8" s="49">
        <f t="shared" si="0"/>
        <v>5.3712638485353654</v>
      </c>
      <c r="N8" s="49">
        <f t="shared" si="1"/>
        <v>0.13210526315789561</v>
      </c>
      <c r="O8" s="22">
        <v>5.2</v>
      </c>
      <c r="P8" s="23">
        <v>5.6</v>
      </c>
      <c r="Q8" s="54">
        <f t="shared" si="2"/>
        <v>100.10769075969561</v>
      </c>
    </row>
    <row r="9" spans="1:19" s="24" customFormat="1" ht="15.9" customHeight="1" x14ac:dyDescent="0.3">
      <c r="A9" s="94">
        <v>2</v>
      </c>
      <c r="B9" s="48">
        <v>5.3936389961389946</v>
      </c>
      <c r="C9" s="48">
        <v>5.3204255319148928</v>
      </c>
      <c r="D9" s="92">
        <v>5.3826666666666663</v>
      </c>
      <c r="E9" s="49">
        <v>5.3479999999999999</v>
      </c>
      <c r="F9" s="48">
        <v>5.4222222222222234</v>
      </c>
      <c r="G9" s="48">
        <v>5.3248275862068963</v>
      </c>
      <c r="H9" s="48">
        <v>5.3869999999999996</v>
      </c>
      <c r="I9" s="48">
        <v>5.31</v>
      </c>
      <c r="J9" s="48">
        <v>5.38</v>
      </c>
      <c r="K9" s="48">
        <v>5.4</v>
      </c>
      <c r="L9" s="47">
        <v>5.4</v>
      </c>
      <c r="M9" s="49">
        <f t="shared" si="0"/>
        <v>5.3668781003149677</v>
      </c>
      <c r="N9" s="49">
        <f t="shared" si="1"/>
        <v>0.11222222222222378</v>
      </c>
      <c r="O9" s="22">
        <v>5.2</v>
      </c>
      <c r="P9" s="23">
        <v>5.6</v>
      </c>
      <c r="Q9" s="54">
        <f t="shared" si="2"/>
        <v>100.02595075604317</v>
      </c>
    </row>
    <row r="10" spans="1:19" s="24" customFormat="1" ht="15.9" customHeight="1" x14ac:dyDescent="0.3">
      <c r="A10" s="94">
        <v>3</v>
      </c>
      <c r="B10" s="48">
        <v>5.3884210526315783</v>
      </c>
      <c r="C10" s="48">
        <v>5.3215730337078648</v>
      </c>
      <c r="D10" s="92">
        <v>5.3849999999999989</v>
      </c>
      <c r="E10" s="49">
        <v>5.3559999999999999</v>
      </c>
      <c r="F10" s="48">
        <v>5.404545454545457</v>
      </c>
      <c r="G10" s="48">
        <v>5.3365</v>
      </c>
      <c r="H10" s="48">
        <v>5.3639999999999999</v>
      </c>
      <c r="I10" s="48">
        <v>5.31</v>
      </c>
      <c r="J10" s="48">
        <v>5.38</v>
      </c>
      <c r="K10" s="48">
        <v>5.3923076923076918</v>
      </c>
      <c r="L10" s="47">
        <v>5.4</v>
      </c>
      <c r="M10" s="49">
        <f t="shared" si="0"/>
        <v>5.3638347233192594</v>
      </c>
      <c r="N10" s="49">
        <f t="shared" si="1"/>
        <v>9.4545454545457375E-2</v>
      </c>
      <c r="O10" s="22">
        <v>5.2</v>
      </c>
      <c r="P10" s="23">
        <v>5.6</v>
      </c>
      <c r="Q10" s="54">
        <f t="shared" si="2"/>
        <v>99.969229386223546</v>
      </c>
    </row>
    <row r="11" spans="1:19" s="24" customFormat="1" ht="15.9" customHeight="1" x14ac:dyDescent="0.3">
      <c r="A11" s="94">
        <v>4</v>
      </c>
      <c r="B11" s="48">
        <v>5.3889473684210527</v>
      </c>
      <c r="C11" s="48">
        <v>5.319662921348316</v>
      </c>
      <c r="D11" s="92">
        <v>5.3809999999999993</v>
      </c>
      <c r="E11" s="49">
        <v>5.3529999999999998</v>
      </c>
      <c r="F11" s="48">
        <v>5.405000000000002</v>
      </c>
      <c r="G11" s="48">
        <v>5.3395454545454548</v>
      </c>
      <c r="H11" s="48">
        <v>5.44</v>
      </c>
      <c r="I11" s="48">
        <v>5.29</v>
      </c>
      <c r="J11" s="48">
        <v>5.37</v>
      </c>
      <c r="K11" s="48">
        <v>5.3923076923076918</v>
      </c>
      <c r="L11" s="47">
        <v>5.4</v>
      </c>
      <c r="M11" s="49">
        <f t="shared" si="0"/>
        <v>5.3679463436622505</v>
      </c>
      <c r="N11" s="49">
        <f t="shared" si="1"/>
        <v>0.15000000000000036</v>
      </c>
      <c r="O11" s="22">
        <v>5.2</v>
      </c>
      <c r="P11" s="23">
        <v>5.6</v>
      </c>
      <c r="Q11" s="54">
        <f t="shared" si="2"/>
        <v>100.04586029273351</v>
      </c>
    </row>
    <row r="12" spans="1:19" s="24" customFormat="1" ht="15.9" customHeight="1" x14ac:dyDescent="0.3">
      <c r="A12" s="94">
        <v>5</v>
      </c>
      <c r="B12" s="48">
        <v>5.3857894736842091</v>
      </c>
      <c r="C12" s="48">
        <v>5.3217346938775512</v>
      </c>
      <c r="D12" s="92">
        <v>5.368823529411765</v>
      </c>
      <c r="E12" s="49">
        <v>5.3380000000000001</v>
      </c>
      <c r="F12" s="48">
        <v>5.4421052631578961</v>
      </c>
      <c r="G12" s="48">
        <v>5.3395833333333336</v>
      </c>
      <c r="H12" s="48">
        <v>5.4409999999999998</v>
      </c>
      <c r="I12" s="48">
        <v>5.31</v>
      </c>
      <c r="J12" s="48">
        <v>5.38</v>
      </c>
      <c r="K12" s="48">
        <v>5.4000000000000012</v>
      </c>
      <c r="L12" s="47">
        <v>5.4</v>
      </c>
      <c r="M12" s="49">
        <f t="shared" si="0"/>
        <v>5.3727036293464767</v>
      </c>
      <c r="N12" s="49">
        <f t="shared" si="1"/>
        <v>0.1321052631578965</v>
      </c>
      <c r="O12" s="22">
        <v>5.2</v>
      </c>
      <c r="P12" s="23">
        <v>5.6</v>
      </c>
      <c r="Q12" s="54">
        <f t="shared" si="2"/>
        <v>100.13452487849239</v>
      </c>
    </row>
    <row r="13" spans="1:19" s="24" customFormat="1" ht="15.9" customHeight="1" x14ac:dyDescent="0.3">
      <c r="A13" s="94">
        <v>6</v>
      </c>
      <c r="B13" s="48">
        <v>5.3815789473684204</v>
      </c>
      <c r="C13" s="48">
        <v>5.3283673469387729</v>
      </c>
      <c r="D13" s="92">
        <v>5.3770588235294117</v>
      </c>
      <c r="E13" s="49">
        <v>5.3289999999999997</v>
      </c>
      <c r="F13" s="48">
        <v>5.4190476190476211</v>
      </c>
      <c r="G13" s="48">
        <v>5.3260869565217384</v>
      </c>
      <c r="H13" s="48">
        <v>5.4340000000000002</v>
      </c>
      <c r="I13" s="48">
        <v>5.29</v>
      </c>
      <c r="J13" s="48">
        <v>5.38</v>
      </c>
      <c r="K13" s="48">
        <v>5.3999999999999995</v>
      </c>
      <c r="L13" s="47">
        <v>5.4</v>
      </c>
      <c r="M13" s="49">
        <f t="shared" si="0"/>
        <v>5.3665139693405965</v>
      </c>
      <c r="N13" s="49">
        <f t="shared" si="1"/>
        <v>0.14400000000000013</v>
      </c>
      <c r="O13" s="22">
        <v>5.2</v>
      </c>
      <c r="P13" s="23">
        <v>5.6</v>
      </c>
      <c r="Q13" s="54">
        <f t="shared" si="2"/>
        <v>100.01916421343304</v>
      </c>
    </row>
    <row r="14" spans="1:19" s="24" customFormat="1" ht="15.9" customHeight="1" x14ac:dyDescent="0.3">
      <c r="A14" s="94">
        <v>7</v>
      </c>
      <c r="B14" s="48">
        <v>5.3794736842105264</v>
      </c>
      <c r="C14" s="48">
        <v>5.3242857142857147</v>
      </c>
      <c r="D14" s="92">
        <v>5.3668421052631583</v>
      </c>
      <c r="E14" s="49">
        <v>5.3440000000000003</v>
      </c>
      <c r="F14" s="48">
        <v>5.405000000000002</v>
      </c>
      <c r="G14" s="48">
        <v>5.3463157894736852</v>
      </c>
      <c r="H14" s="177">
        <v>5.44</v>
      </c>
      <c r="I14" s="48">
        <v>5.29</v>
      </c>
      <c r="J14" s="48">
        <v>5.39</v>
      </c>
      <c r="K14" s="48">
        <v>5.4</v>
      </c>
      <c r="L14" s="47">
        <v>5.4</v>
      </c>
      <c r="M14" s="49">
        <f t="shared" si="0"/>
        <v>5.3685917293233079</v>
      </c>
      <c r="N14" s="49">
        <f t="shared" si="1"/>
        <v>0.15000000000000036</v>
      </c>
      <c r="O14" s="22">
        <v>5.2</v>
      </c>
      <c r="P14" s="23">
        <v>5.6</v>
      </c>
      <c r="Q14" s="54">
        <f t="shared" si="2"/>
        <v>100.05788875940351</v>
      </c>
    </row>
    <row r="15" spans="1:19" s="24" customFormat="1" ht="15.9" customHeight="1" x14ac:dyDescent="0.3">
      <c r="A15" s="94">
        <v>8</v>
      </c>
      <c r="B15" s="48">
        <v>5.3784210526315777</v>
      </c>
      <c r="C15" s="48">
        <v>5.3181632653061222</v>
      </c>
      <c r="D15" s="92">
        <v>5.370000000000001</v>
      </c>
      <c r="E15" s="49">
        <v>5.3449999999999998</v>
      </c>
      <c r="F15" s="48">
        <v>5.4363636363636365</v>
      </c>
      <c r="G15" s="48">
        <v>5.3337142857142865</v>
      </c>
      <c r="H15" s="177">
        <v>5.4370000000000003</v>
      </c>
      <c r="I15" s="48">
        <v>5.3</v>
      </c>
      <c r="J15" s="48">
        <v>5.39</v>
      </c>
      <c r="K15" s="48">
        <v>5.4000000000000012</v>
      </c>
      <c r="L15" s="47">
        <v>5.4</v>
      </c>
      <c r="M15" s="49">
        <f t="shared" si="0"/>
        <v>5.3708662240015617</v>
      </c>
      <c r="N15" s="49">
        <f t="shared" si="1"/>
        <v>0.13700000000000045</v>
      </c>
      <c r="O15" s="22">
        <v>5.2</v>
      </c>
      <c r="P15" s="23">
        <v>5.6</v>
      </c>
      <c r="Q15" s="54">
        <f t="shared" si="2"/>
        <v>100.10027997612754</v>
      </c>
      <c r="R15" s="31"/>
    </row>
    <row r="16" spans="1:19" s="24" customFormat="1" ht="15.9" customHeight="1" x14ac:dyDescent="0.3">
      <c r="A16" s="94">
        <v>9</v>
      </c>
      <c r="B16" s="48">
        <v>5.3863157894736817</v>
      </c>
      <c r="C16" s="48">
        <v>5.3273493975903614</v>
      </c>
      <c r="D16" s="92">
        <v>5.3711764705882352</v>
      </c>
      <c r="E16" s="49">
        <v>5.3469999999999995</v>
      </c>
      <c r="F16" s="48">
        <v>5.4500000000000011</v>
      </c>
      <c r="G16" s="48">
        <v>5.3244444444444454</v>
      </c>
      <c r="H16" s="48">
        <v>5.4210000000000003</v>
      </c>
      <c r="I16" s="48">
        <v>5.28</v>
      </c>
      <c r="J16" s="48">
        <v>5.38</v>
      </c>
      <c r="K16" s="48">
        <v>5.4000000000000012</v>
      </c>
      <c r="L16" s="47">
        <v>5.4</v>
      </c>
      <c r="M16" s="49">
        <f t="shared" si="0"/>
        <v>5.368728610209673</v>
      </c>
      <c r="N16" s="49">
        <f t="shared" si="1"/>
        <v>0.17000000000000082</v>
      </c>
      <c r="O16" s="22">
        <v>5.2</v>
      </c>
      <c r="P16" s="23">
        <v>5.6</v>
      </c>
      <c r="Q16" s="54">
        <f t="shared" si="2"/>
        <v>100.06043989631085</v>
      </c>
      <c r="R16" s="31"/>
    </row>
    <row r="17" spans="1:18" s="24" customFormat="1" ht="15.9" customHeight="1" x14ac:dyDescent="0.3">
      <c r="A17" s="94">
        <v>10</v>
      </c>
      <c r="B17" s="48">
        <v>5.3871861471861457</v>
      </c>
      <c r="C17" s="48">
        <v>5.3253191489361695</v>
      </c>
      <c r="D17" s="92">
        <v>5.3805263157894734</v>
      </c>
      <c r="E17" s="49">
        <v>5.3380000000000001</v>
      </c>
      <c r="F17" s="48">
        <v>5.4100000000000019</v>
      </c>
      <c r="G17" s="48">
        <v>5.3311111111111122</v>
      </c>
      <c r="H17" s="177">
        <v>5.4370000000000003</v>
      </c>
      <c r="I17" s="48">
        <v>5.32</v>
      </c>
      <c r="J17" s="48">
        <v>5.37</v>
      </c>
      <c r="K17" s="48">
        <v>5.4000000000000012</v>
      </c>
      <c r="L17" s="47">
        <v>5.4</v>
      </c>
      <c r="M17" s="49">
        <f t="shared" si="0"/>
        <v>5.3699142723022906</v>
      </c>
      <c r="N17" s="49">
        <f t="shared" si="1"/>
        <v>0.11699999999999999</v>
      </c>
      <c r="O17" s="22">
        <v>5.2</v>
      </c>
      <c r="P17" s="23">
        <v>5.6</v>
      </c>
      <c r="Q17" s="54">
        <f t="shared" si="2"/>
        <v>100.08253784149849</v>
      </c>
      <c r="R17" s="31"/>
    </row>
    <row r="18" spans="1:18" s="24" customFormat="1" ht="15.9" customHeight="1" x14ac:dyDescent="0.3">
      <c r="A18" s="94">
        <v>11</v>
      </c>
      <c r="B18" s="48">
        <v>5.3816216216216191</v>
      </c>
      <c r="C18" s="48">
        <v>5.3333333333333321</v>
      </c>
      <c r="D18" s="92">
        <v>5.3699999999999992</v>
      </c>
      <c r="E18" s="49">
        <v>5.3680000000000003</v>
      </c>
      <c r="F18" s="48">
        <v>5.4150000000000009</v>
      </c>
      <c r="G18" s="48">
        <v>5.3404166666666661</v>
      </c>
      <c r="H18" s="177">
        <v>5.4329999999999998</v>
      </c>
      <c r="I18" s="48">
        <v>5.34</v>
      </c>
      <c r="J18" s="48">
        <v>5.38</v>
      </c>
      <c r="K18" s="48">
        <v>5.3866666666666676</v>
      </c>
      <c r="L18" s="47">
        <v>5.4</v>
      </c>
      <c r="M18" s="49">
        <f t="shared" si="0"/>
        <v>5.3748038288288296</v>
      </c>
      <c r="N18" s="49">
        <f t="shared" si="1"/>
        <v>9.966666666666768E-2</v>
      </c>
      <c r="O18" s="22">
        <v>5.2</v>
      </c>
      <c r="P18" s="23">
        <v>5.6</v>
      </c>
      <c r="Q18" s="54">
        <f t="shared" si="2"/>
        <v>100.17366764381575</v>
      </c>
      <c r="R18" s="31"/>
    </row>
    <row r="19" spans="1:18" s="24" customFormat="1" ht="15.9" customHeight="1" x14ac:dyDescent="0.3">
      <c r="A19" s="94">
        <v>12</v>
      </c>
      <c r="B19" s="48">
        <v>5.3921718146718129</v>
      </c>
      <c r="C19" s="48">
        <v>5.3573750000000029</v>
      </c>
      <c r="D19" s="92">
        <v>5.3829411764705881</v>
      </c>
      <c r="E19" s="49">
        <v>5.3789999999999996</v>
      </c>
      <c r="F19" s="48">
        <v>5.4749999999999996</v>
      </c>
      <c r="G19" s="48">
        <v>5.3404347826086953</v>
      </c>
      <c r="H19" s="177">
        <v>5.4409999999999998</v>
      </c>
      <c r="I19" s="48">
        <v>5.32</v>
      </c>
      <c r="J19" s="48">
        <v>5.38</v>
      </c>
      <c r="K19" s="48">
        <v>5.3866666666666676</v>
      </c>
      <c r="L19" s="47">
        <v>5.4</v>
      </c>
      <c r="M19" s="49">
        <f t="shared" si="0"/>
        <v>5.3854589440417779</v>
      </c>
      <c r="N19" s="49">
        <f t="shared" si="1"/>
        <v>0.15499999999999936</v>
      </c>
      <c r="O19" s="22">
        <v>5.2</v>
      </c>
      <c r="P19" s="23">
        <v>5.6</v>
      </c>
      <c r="Q19" s="54">
        <f t="shared" si="2"/>
        <v>100.37225386278126</v>
      </c>
      <c r="R19" s="31"/>
    </row>
    <row r="20" spans="1:18" s="24" customFormat="1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5.4</v>
      </c>
      <c r="M20" s="49"/>
      <c r="N20" s="49">
        <f t="shared" si="1"/>
        <v>0</v>
      </c>
      <c r="O20" s="22">
        <v>5.2</v>
      </c>
      <c r="P20" s="23">
        <v>5.6</v>
      </c>
      <c r="Q20" s="54">
        <f t="shared" si="2"/>
        <v>0</v>
      </c>
      <c r="R20" s="31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8.441406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57</v>
      </c>
    </row>
    <row r="2" spans="1:18" ht="16.2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103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7">
        <v>89.184210526315795</v>
      </c>
      <c r="C3" s="47">
        <v>86.303614457831316</v>
      </c>
      <c r="D3" s="42">
        <v>85.317647058823553</v>
      </c>
      <c r="E3" s="174"/>
      <c r="F3" s="47">
        <v>88.95</v>
      </c>
      <c r="G3" s="47">
        <v>88.166666666666671</v>
      </c>
      <c r="H3" s="47"/>
      <c r="I3" s="47">
        <v>87.9</v>
      </c>
      <c r="J3" s="47">
        <v>84.94</v>
      </c>
      <c r="K3" s="47"/>
      <c r="L3" s="45">
        <v>89</v>
      </c>
      <c r="M3" s="42">
        <f t="shared" ref="M3:M19" si="0">AVERAGE(B3:K3)</f>
        <v>87.251734101376769</v>
      </c>
      <c r="N3" s="42">
        <f>MAX(B3:K3)-MIN(B3:K3)</f>
        <v>4.244210526315797</v>
      </c>
      <c r="O3" s="40">
        <v>80</v>
      </c>
      <c r="P3" s="41">
        <v>98</v>
      </c>
      <c r="Q3" s="54">
        <f>M3/M3*100</f>
        <v>100</v>
      </c>
    </row>
    <row r="4" spans="1:18" ht="15.9" customHeight="1" x14ac:dyDescent="0.3">
      <c r="A4" s="94">
        <v>9</v>
      </c>
      <c r="B4" s="47">
        <v>89.15625</v>
      </c>
      <c r="C4" s="47">
        <v>85.116</v>
      </c>
      <c r="D4" s="176">
        <v>87.06874999999998</v>
      </c>
      <c r="E4" s="42"/>
      <c r="F4" s="47">
        <v>88.8</v>
      </c>
      <c r="G4" s="47">
        <v>90.018518518518519</v>
      </c>
      <c r="H4" s="47"/>
      <c r="I4" s="47">
        <v>87.8</v>
      </c>
      <c r="J4" s="47">
        <v>83.38</v>
      </c>
      <c r="K4" s="47"/>
      <c r="L4" s="45">
        <v>89</v>
      </c>
      <c r="M4" s="42">
        <f t="shared" si="0"/>
        <v>87.334216931216929</v>
      </c>
      <c r="N4" s="42">
        <f t="shared" ref="N4:N20" si="1">MAX(B4:K4)-MIN(B4:K4)</f>
        <v>6.6385185185185236</v>
      </c>
      <c r="O4" s="40">
        <v>80</v>
      </c>
      <c r="P4" s="41">
        <v>98</v>
      </c>
      <c r="Q4" s="54">
        <f>M4/M$3*100</f>
        <v>100.09453431578142</v>
      </c>
    </row>
    <row r="5" spans="1:18" ht="15.9" customHeight="1" x14ac:dyDescent="0.3">
      <c r="A5" s="94">
        <v>10</v>
      </c>
      <c r="B5" s="47">
        <v>89.023809523809518</v>
      </c>
      <c r="C5" s="47">
        <v>85.224390243902405</v>
      </c>
      <c r="D5" s="42">
        <v>87.588888888888889</v>
      </c>
      <c r="E5" s="174"/>
      <c r="F5" s="47">
        <v>88.38095238095238</v>
      </c>
      <c r="G5" s="47">
        <v>86.61904761904762</v>
      </c>
      <c r="H5" s="47"/>
      <c r="I5" s="47">
        <v>86.8</v>
      </c>
      <c r="J5" s="47">
        <v>84.04</v>
      </c>
      <c r="K5" s="47"/>
      <c r="L5" s="45">
        <v>89</v>
      </c>
      <c r="M5" s="42">
        <f t="shared" si="0"/>
        <v>86.811012665228674</v>
      </c>
      <c r="N5" s="42">
        <f t="shared" si="1"/>
        <v>4.9838095238095121</v>
      </c>
      <c r="O5" s="40">
        <v>80</v>
      </c>
      <c r="P5" s="41">
        <v>98</v>
      </c>
      <c r="Q5" s="54">
        <f t="shared" ref="Q5:Q20" si="2">M5/M$3*100</f>
        <v>99.494885184017051</v>
      </c>
    </row>
    <row r="6" spans="1:18" ht="15.9" customHeight="1" x14ac:dyDescent="0.3">
      <c r="A6" s="94">
        <v>11</v>
      </c>
      <c r="B6" s="47">
        <v>89.526315789473685</v>
      </c>
      <c r="C6" s="47">
        <v>85.928750000000008</v>
      </c>
      <c r="D6" s="42">
        <v>88.194736842105286</v>
      </c>
      <c r="E6" s="174"/>
      <c r="F6" s="47">
        <v>89.166666666666671</v>
      </c>
      <c r="G6" s="47">
        <v>86.089285714285708</v>
      </c>
      <c r="H6" s="47"/>
      <c r="I6" s="47">
        <v>88.1</v>
      </c>
      <c r="J6" s="47">
        <v>88.88</v>
      </c>
      <c r="K6" s="47"/>
      <c r="L6" s="45">
        <v>89</v>
      </c>
      <c r="M6" s="42">
        <f t="shared" si="0"/>
        <v>87.983679287504486</v>
      </c>
      <c r="N6" s="42">
        <f t="shared" si="1"/>
        <v>3.597565789473677</v>
      </c>
      <c r="O6" s="40">
        <v>80</v>
      </c>
      <c r="P6" s="41">
        <v>98</v>
      </c>
      <c r="Q6" s="54">
        <f t="shared" si="2"/>
        <v>100.83888898446108</v>
      </c>
    </row>
    <row r="7" spans="1:18" ht="15.9" customHeight="1" x14ac:dyDescent="0.3">
      <c r="A7" s="94">
        <v>12</v>
      </c>
      <c r="B7" s="47">
        <v>89.763157894736835</v>
      </c>
      <c r="C7" s="47">
        <v>87.920689655172382</v>
      </c>
      <c r="D7" s="42">
        <v>89.461111111111109</v>
      </c>
      <c r="E7" s="174"/>
      <c r="F7" s="47">
        <v>89.45</v>
      </c>
      <c r="G7" s="47">
        <v>86.125</v>
      </c>
      <c r="H7" s="47"/>
      <c r="I7" s="47">
        <v>86.1</v>
      </c>
      <c r="J7" s="47">
        <v>88.33</v>
      </c>
      <c r="K7" s="47"/>
      <c r="L7" s="45">
        <v>89</v>
      </c>
      <c r="M7" s="42">
        <f t="shared" si="0"/>
        <v>88.164279808717197</v>
      </c>
      <c r="N7" s="42">
        <f t="shared" si="1"/>
        <v>3.6631578947368411</v>
      </c>
      <c r="O7" s="40">
        <v>80</v>
      </c>
      <c r="P7" s="41">
        <v>98</v>
      </c>
      <c r="Q7" s="54">
        <f t="shared" si="2"/>
        <v>101.04587687194864</v>
      </c>
    </row>
    <row r="8" spans="1:18" ht="15.9" customHeight="1" x14ac:dyDescent="0.3">
      <c r="A8" s="94">
        <v>1</v>
      </c>
      <c r="B8" s="47">
        <v>89.236842105263165</v>
      </c>
      <c r="C8" s="47">
        <v>88.26436781609199</v>
      </c>
      <c r="D8" s="42">
        <v>88.550000000000026</v>
      </c>
      <c r="E8" s="174"/>
      <c r="F8" s="47">
        <v>88.526315789473685</v>
      </c>
      <c r="G8" s="47">
        <v>86.615384615384613</v>
      </c>
      <c r="H8" s="47"/>
      <c r="I8" s="47">
        <v>87.9</v>
      </c>
      <c r="J8" s="47">
        <v>89.42</v>
      </c>
      <c r="K8" s="47"/>
      <c r="L8" s="45">
        <v>89</v>
      </c>
      <c r="M8" s="42">
        <f t="shared" si="0"/>
        <v>88.358987189459057</v>
      </c>
      <c r="N8" s="42">
        <f t="shared" si="1"/>
        <v>2.8046153846153885</v>
      </c>
      <c r="O8" s="40">
        <v>80</v>
      </c>
      <c r="P8" s="41">
        <v>98</v>
      </c>
      <c r="Q8" s="54">
        <f t="shared" si="2"/>
        <v>101.26903275847307</v>
      </c>
    </row>
    <row r="9" spans="1:18" ht="15.9" customHeight="1" x14ac:dyDescent="0.3">
      <c r="A9" s="94">
        <v>2</v>
      </c>
      <c r="B9" s="47">
        <v>89.501930501930502</v>
      </c>
      <c r="C9" s="47">
        <v>87.512359550561811</v>
      </c>
      <c r="D9" s="42">
        <v>89.286666666666648</v>
      </c>
      <c r="E9" s="174"/>
      <c r="F9" s="47">
        <v>88.777777777777771</v>
      </c>
      <c r="G9" s="47">
        <v>85.5</v>
      </c>
      <c r="H9" s="47"/>
      <c r="I9" s="47">
        <v>86.3</v>
      </c>
      <c r="J9" s="47">
        <v>89.14</v>
      </c>
      <c r="K9" s="47"/>
      <c r="L9" s="45">
        <v>89</v>
      </c>
      <c r="M9" s="42">
        <f t="shared" si="0"/>
        <v>88.002676356705237</v>
      </c>
      <c r="N9" s="42">
        <f t="shared" si="1"/>
        <v>4.0019305019305023</v>
      </c>
      <c r="O9" s="40">
        <v>80</v>
      </c>
      <c r="P9" s="41">
        <v>98</v>
      </c>
      <c r="Q9" s="54">
        <f t="shared" si="2"/>
        <v>100.86066169694227</v>
      </c>
    </row>
    <row r="10" spans="1:18" ht="15.9" customHeight="1" x14ac:dyDescent="0.3">
      <c r="A10" s="94">
        <v>3</v>
      </c>
      <c r="B10" s="47">
        <v>89.026315789473685</v>
      </c>
      <c r="C10" s="47">
        <v>89.675000000000026</v>
      </c>
      <c r="D10" s="42">
        <v>89.600000000000009</v>
      </c>
      <c r="E10" s="174"/>
      <c r="F10" s="47">
        <v>90.272727272727266</v>
      </c>
      <c r="G10" s="47">
        <v>85.396825396825392</v>
      </c>
      <c r="H10" s="47"/>
      <c r="I10" s="47">
        <v>86.5</v>
      </c>
      <c r="J10" s="47">
        <v>89.93</v>
      </c>
      <c r="K10" s="47"/>
      <c r="L10" s="45">
        <v>89</v>
      </c>
      <c r="M10" s="42">
        <f t="shared" si="0"/>
        <v>88.62869549414664</v>
      </c>
      <c r="N10" s="42">
        <f t="shared" si="1"/>
        <v>4.8759018759018744</v>
      </c>
      <c r="O10" s="40">
        <v>80</v>
      </c>
      <c r="P10" s="41">
        <v>98</v>
      </c>
      <c r="Q10" s="54">
        <f t="shared" si="2"/>
        <v>101.57814788090056</v>
      </c>
    </row>
    <row r="11" spans="1:18" ht="15.9" customHeight="1" x14ac:dyDescent="0.3">
      <c r="A11" s="94">
        <v>4</v>
      </c>
      <c r="B11" s="47">
        <v>88.94736842105263</v>
      </c>
      <c r="C11" s="47">
        <v>88.858620689655197</v>
      </c>
      <c r="D11" s="42">
        <v>89.510526315789463</v>
      </c>
      <c r="E11" s="174"/>
      <c r="F11" s="47">
        <v>90.45</v>
      </c>
      <c r="G11" s="47">
        <v>87.015151515151516</v>
      </c>
      <c r="H11" s="47"/>
      <c r="I11" s="47">
        <v>87.8</v>
      </c>
      <c r="J11" s="47">
        <v>90.26</v>
      </c>
      <c r="K11" s="47"/>
      <c r="L11" s="45">
        <v>89</v>
      </c>
      <c r="M11" s="42">
        <f t="shared" si="0"/>
        <v>88.977380991664106</v>
      </c>
      <c r="N11" s="42">
        <f t="shared" si="1"/>
        <v>3.4348484848484873</v>
      </c>
      <c r="O11" s="40">
        <v>80</v>
      </c>
      <c r="P11" s="41">
        <v>98</v>
      </c>
      <c r="Q11" s="54">
        <f t="shared" si="2"/>
        <v>101.97777947688962</v>
      </c>
    </row>
    <row r="12" spans="1:18" ht="15.9" customHeight="1" x14ac:dyDescent="0.3">
      <c r="A12" s="94">
        <v>5</v>
      </c>
      <c r="B12" s="47">
        <v>89.184210526315795</v>
      </c>
      <c r="C12" s="47">
        <v>86.523170731707324</v>
      </c>
      <c r="D12" s="42">
        <v>89.62222222222222</v>
      </c>
      <c r="E12" s="174"/>
      <c r="F12" s="47">
        <v>91.315789473684205</v>
      </c>
      <c r="G12" s="47">
        <v>89.208333333333329</v>
      </c>
      <c r="H12" s="47"/>
      <c r="I12" s="47">
        <v>87.2</v>
      </c>
      <c r="J12" s="47">
        <v>84.06</v>
      </c>
      <c r="K12" s="47"/>
      <c r="L12" s="45">
        <v>89</v>
      </c>
      <c r="M12" s="42">
        <f t="shared" si="0"/>
        <v>88.159103755323258</v>
      </c>
      <c r="N12" s="42">
        <f t="shared" si="1"/>
        <v>7.255789473684203</v>
      </c>
      <c r="O12" s="40">
        <v>80</v>
      </c>
      <c r="P12" s="41">
        <v>98</v>
      </c>
      <c r="Q12" s="54">
        <f t="shared" si="2"/>
        <v>101.03994455043406</v>
      </c>
    </row>
    <row r="13" spans="1:18" ht="15.9" customHeight="1" x14ac:dyDescent="0.3">
      <c r="A13" s="94">
        <v>6</v>
      </c>
      <c r="B13" s="47">
        <v>88.55263157894737</v>
      </c>
      <c r="C13" s="47">
        <v>85.239726027397253</v>
      </c>
      <c r="D13" s="42">
        <v>87.674999999999997</v>
      </c>
      <c r="E13" s="174"/>
      <c r="F13" s="47">
        <v>88</v>
      </c>
      <c r="G13" s="47">
        <v>89.698412698412696</v>
      </c>
      <c r="H13" s="47"/>
      <c r="I13" s="47">
        <v>87.1</v>
      </c>
      <c r="J13" s="47">
        <v>84.17</v>
      </c>
      <c r="K13" s="47"/>
      <c r="L13" s="45">
        <v>89</v>
      </c>
      <c r="M13" s="42">
        <f t="shared" si="0"/>
        <v>87.205110043536749</v>
      </c>
      <c r="N13" s="42">
        <f t="shared" si="1"/>
        <v>5.5284126984126942</v>
      </c>
      <c r="O13" s="40">
        <v>80</v>
      </c>
      <c r="P13" s="41">
        <v>98</v>
      </c>
      <c r="Q13" s="54">
        <f t="shared" si="2"/>
        <v>99.946563746474254</v>
      </c>
    </row>
    <row r="14" spans="1:18" ht="15.9" customHeight="1" x14ac:dyDescent="0.3">
      <c r="A14" s="94">
        <v>7</v>
      </c>
      <c r="B14" s="47">
        <v>88.78947368421052</v>
      </c>
      <c r="C14" s="47">
        <v>86.690361445783111</v>
      </c>
      <c r="D14" s="42">
        <v>85.944444444444443</v>
      </c>
      <c r="E14" s="174"/>
      <c r="F14" s="47">
        <v>88.8</v>
      </c>
      <c r="G14" s="47">
        <v>86.421052631578945</v>
      </c>
      <c r="H14" s="47"/>
      <c r="I14" s="47">
        <v>88.3</v>
      </c>
      <c r="J14" s="47">
        <v>83.19</v>
      </c>
      <c r="K14" s="47"/>
      <c r="L14" s="45">
        <v>89</v>
      </c>
      <c r="M14" s="42">
        <f t="shared" si="0"/>
        <v>86.876476029431004</v>
      </c>
      <c r="N14" s="42">
        <f t="shared" si="1"/>
        <v>5.6099999999999994</v>
      </c>
      <c r="O14" s="40">
        <v>80</v>
      </c>
      <c r="P14" s="41">
        <v>98</v>
      </c>
      <c r="Q14" s="54">
        <f t="shared" si="2"/>
        <v>99.569913336610867</v>
      </c>
    </row>
    <row r="15" spans="1:18" ht="15.9" customHeight="1" x14ac:dyDescent="0.3">
      <c r="A15" s="94">
        <v>8</v>
      </c>
      <c r="B15" s="47">
        <v>89.078947368421055</v>
      </c>
      <c r="C15" s="47">
        <v>89.84482758620689</v>
      </c>
      <c r="D15" s="42">
        <v>85.534999999999997</v>
      </c>
      <c r="E15" s="174"/>
      <c r="F15" s="47">
        <v>89.13636363636364</v>
      </c>
      <c r="G15" s="47">
        <v>86.971428571428575</v>
      </c>
      <c r="H15" s="47"/>
      <c r="I15" s="47">
        <v>87.5</v>
      </c>
      <c r="J15" s="47">
        <v>84.1</v>
      </c>
      <c r="K15" s="47"/>
      <c r="L15" s="45">
        <v>89</v>
      </c>
      <c r="M15" s="42">
        <f t="shared" si="0"/>
        <v>87.452366737488589</v>
      </c>
      <c r="N15" s="42">
        <f t="shared" si="1"/>
        <v>5.7448275862068954</v>
      </c>
      <c r="O15" s="40">
        <v>80</v>
      </c>
      <c r="P15" s="41">
        <v>98</v>
      </c>
      <c r="Q15" s="54">
        <f t="shared" si="2"/>
        <v>100.22994687518612</v>
      </c>
      <c r="R15" s="7"/>
    </row>
    <row r="16" spans="1:18" ht="15.9" customHeight="1" x14ac:dyDescent="0.3">
      <c r="A16" s="94">
        <v>9</v>
      </c>
      <c r="B16" s="47">
        <v>89.184210526315795</v>
      </c>
      <c r="C16" s="47">
        <v>87.483333333333334</v>
      </c>
      <c r="D16" s="42">
        <v>84.794736842105252</v>
      </c>
      <c r="E16" s="174"/>
      <c r="F16" s="47">
        <v>89.9</v>
      </c>
      <c r="G16" s="47">
        <v>86.178571428571431</v>
      </c>
      <c r="H16" s="47"/>
      <c r="I16" s="47">
        <v>91.9</v>
      </c>
      <c r="J16" s="47">
        <v>85.29</v>
      </c>
      <c r="K16" s="47"/>
      <c r="L16" s="45">
        <v>89</v>
      </c>
      <c r="M16" s="42">
        <f t="shared" si="0"/>
        <v>87.81869316147511</v>
      </c>
      <c r="N16" s="42">
        <f t="shared" si="1"/>
        <v>7.105263157894754</v>
      </c>
      <c r="O16" s="40">
        <v>80</v>
      </c>
      <c r="P16" s="41">
        <v>98</v>
      </c>
      <c r="Q16" s="54">
        <f t="shared" si="2"/>
        <v>100.64979689623085</v>
      </c>
      <c r="R16" s="7"/>
    </row>
    <row r="17" spans="1:18" ht="15.9" customHeight="1" x14ac:dyDescent="0.3">
      <c r="A17" s="94">
        <v>10</v>
      </c>
      <c r="B17" s="47">
        <v>88.875541125541119</v>
      </c>
      <c r="C17" s="47">
        <v>83.674025974025966</v>
      </c>
      <c r="D17" s="42">
        <v>85.293333333333337</v>
      </c>
      <c r="E17" s="174"/>
      <c r="F17" s="47">
        <v>87.45</v>
      </c>
      <c r="G17" s="47">
        <v>85.793103448275858</v>
      </c>
      <c r="H17" s="47"/>
      <c r="I17" s="47">
        <v>87.7</v>
      </c>
      <c r="J17" s="47">
        <v>86.4</v>
      </c>
      <c r="K17" s="47"/>
      <c r="L17" s="45">
        <v>89</v>
      </c>
      <c r="M17" s="42">
        <f t="shared" si="0"/>
        <v>86.455143411596609</v>
      </c>
      <c r="N17" s="42">
        <f t="shared" si="1"/>
        <v>5.201515151515153</v>
      </c>
      <c r="O17" s="40">
        <v>80</v>
      </c>
      <c r="P17" s="41">
        <v>98</v>
      </c>
      <c r="Q17" s="54">
        <f t="shared" si="2"/>
        <v>99.087020220303458</v>
      </c>
      <c r="R17" s="7"/>
    </row>
    <row r="18" spans="1:18" ht="15.9" customHeight="1" x14ac:dyDescent="0.3">
      <c r="A18" s="94">
        <v>11</v>
      </c>
      <c r="B18" s="47">
        <v>88.52895752895752</v>
      </c>
      <c r="C18" s="47">
        <v>90.551136363636402</v>
      </c>
      <c r="D18" s="42">
        <v>87.394444444444446</v>
      </c>
      <c r="E18" s="174"/>
      <c r="F18" s="47">
        <v>90.05</v>
      </c>
      <c r="G18" s="47">
        <v>85.863095238095227</v>
      </c>
      <c r="H18" s="47"/>
      <c r="I18" s="47">
        <v>87.4</v>
      </c>
      <c r="J18" s="47">
        <v>88.5</v>
      </c>
      <c r="K18" s="47"/>
      <c r="L18" s="45">
        <v>89</v>
      </c>
      <c r="M18" s="42">
        <f t="shared" si="0"/>
        <v>88.326804796447661</v>
      </c>
      <c r="N18" s="42">
        <f t="shared" si="1"/>
        <v>4.6880411255411758</v>
      </c>
      <c r="O18" s="40">
        <v>80</v>
      </c>
      <c r="P18" s="41">
        <v>98</v>
      </c>
      <c r="Q18" s="54">
        <f t="shared" si="2"/>
        <v>101.23214822735991</v>
      </c>
      <c r="R18" s="7"/>
    </row>
    <row r="19" spans="1:18" ht="15.9" customHeight="1" x14ac:dyDescent="0.3">
      <c r="A19" s="94">
        <v>12</v>
      </c>
      <c r="B19" s="47">
        <v>89.523166023166027</v>
      </c>
      <c r="C19" s="47">
        <v>90.615789473684217</v>
      </c>
      <c r="D19" s="42">
        <v>83.808333333333351</v>
      </c>
      <c r="E19" s="174"/>
      <c r="F19" s="47">
        <v>89.3</v>
      </c>
      <c r="G19" s="47">
        <v>84.818181818181813</v>
      </c>
      <c r="H19" s="47"/>
      <c r="I19" s="47">
        <v>89.4</v>
      </c>
      <c r="J19" s="47">
        <v>86</v>
      </c>
      <c r="K19" s="47"/>
      <c r="L19" s="45">
        <v>89</v>
      </c>
      <c r="M19" s="42">
        <f t="shared" si="0"/>
        <v>87.637924378337928</v>
      </c>
      <c r="N19" s="42">
        <f t="shared" si="1"/>
        <v>6.8074561403508653</v>
      </c>
      <c r="O19" s="40">
        <v>80</v>
      </c>
      <c r="P19" s="41">
        <v>98</v>
      </c>
      <c r="Q19" s="54">
        <f t="shared" si="2"/>
        <v>100.44261616223289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89</v>
      </c>
      <c r="M20" s="42"/>
      <c r="N20" s="42">
        <f t="shared" si="1"/>
        <v>0</v>
      </c>
      <c r="O20" s="40">
        <v>80</v>
      </c>
      <c r="P20" s="41">
        <v>98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B21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21875" customWidth="1"/>
    <col min="3" max="3" width="9.109375" customWidth="1"/>
    <col min="4" max="5" width="9.21875" customWidth="1"/>
    <col min="6" max="6" width="9.33203125" customWidth="1"/>
    <col min="7" max="8" width="9.21875" customWidth="1"/>
    <col min="9" max="10" width="10.6640625" customWidth="1"/>
    <col min="11" max="11" width="9.77734375" customWidth="1"/>
    <col min="12" max="12" width="10.6640625" customWidth="1"/>
    <col min="13" max="13" width="9.109375" customWidth="1"/>
    <col min="14" max="14" width="7.88671875" customWidth="1"/>
    <col min="15" max="15" width="11.33203125" customWidth="1"/>
    <col min="16" max="16" width="9.33203125" customWidth="1"/>
    <col min="17" max="17" width="8.77734375" customWidth="1"/>
    <col min="18" max="21" width="3.441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8" ht="20.100000000000001" customHeight="1" x14ac:dyDescent="0.45">
      <c r="F1" s="15" t="s">
        <v>37</v>
      </c>
    </row>
    <row r="2" spans="1:2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108" t="s">
        <v>157</v>
      </c>
      <c r="M2" s="175" t="s">
        <v>154</v>
      </c>
      <c r="N2" s="98" t="s">
        <v>29</v>
      </c>
      <c r="O2" s="88" t="s">
        <v>41</v>
      </c>
      <c r="P2" s="87" t="s">
        <v>42</v>
      </c>
      <c r="Q2" s="98" t="s">
        <v>29</v>
      </c>
      <c r="R2" s="107" t="s">
        <v>155</v>
      </c>
      <c r="S2" s="33" t="s">
        <v>156</v>
      </c>
      <c r="T2" s="33" t="s">
        <v>43</v>
      </c>
      <c r="U2" s="33" t="s">
        <v>44</v>
      </c>
      <c r="V2" s="14" t="s">
        <v>153</v>
      </c>
    </row>
    <row r="3" spans="1:28" ht="15.9" customHeight="1" x14ac:dyDescent="0.3">
      <c r="A3" s="94">
        <v>8</v>
      </c>
      <c r="B3" s="47">
        <v>82.28947368421052</v>
      </c>
      <c r="C3" s="47">
        <v>57.066265060240951</v>
      </c>
      <c r="D3" s="42">
        <v>81.150000000000006</v>
      </c>
      <c r="E3" s="42">
        <v>54.052999999999997</v>
      </c>
      <c r="F3" s="47">
        <v>82.8</v>
      </c>
      <c r="G3" s="47">
        <v>59.894444444444453</v>
      </c>
      <c r="H3" s="47">
        <v>61.5</v>
      </c>
      <c r="I3" s="47">
        <v>83.5</v>
      </c>
      <c r="J3" s="47">
        <v>60.11</v>
      </c>
      <c r="K3" s="47"/>
      <c r="L3" s="62">
        <v>82</v>
      </c>
      <c r="M3" s="42">
        <f t="shared" ref="M3:M19" si="0">AVERAGE(B3,D3,F3,I3)</f>
        <v>82.434868421052627</v>
      </c>
      <c r="N3" s="42">
        <f>MAX(B3,D3,F3,I3)-MIN(B3,D3,F3,I3)</f>
        <v>2.3499999999999943</v>
      </c>
      <c r="O3" s="45">
        <v>61</v>
      </c>
      <c r="P3" s="42">
        <f>AVERAGE(C3,E3,G3,H3,J3,K3)</f>
        <v>58.52474190093708</v>
      </c>
      <c r="Q3" s="42">
        <f>MAX(C3,E3,G3,H3,J3,K3)-MIN(C3,E3,G3,H3,J3,K3)</f>
        <v>7.4470000000000027</v>
      </c>
      <c r="R3" s="22">
        <v>77</v>
      </c>
      <c r="S3" s="23">
        <v>87</v>
      </c>
      <c r="T3" s="23">
        <v>56</v>
      </c>
      <c r="U3" s="23">
        <v>66</v>
      </c>
      <c r="V3" s="54">
        <f>P3/P3*100</f>
        <v>100</v>
      </c>
    </row>
    <row r="4" spans="1:28" ht="15.9" customHeight="1" x14ac:dyDescent="0.3">
      <c r="A4" s="94">
        <v>9</v>
      </c>
      <c r="B4" s="47">
        <v>82.28125</v>
      </c>
      <c r="C4" s="47">
        <v>56.920000000000009</v>
      </c>
      <c r="D4" s="42">
        <v>80.78947368421052</v>
      </c>
      <c r="E4" s="47">
        <v>54.168999999999997</v>
      </c>
      <c r="F4" s="47">
        <v>83.55</v>
      </c>
      <c r="G4" s="47">
        <v>60.38666666666667</v>
      </c>
      <c r="H4" s="47">
        <v>61.767000000000003</v>
      </c>
      <c r="I4" s="47">
        <v>83.2</v>
      </c>
      <c r="J4" s="47">
        <v>58.98</v>
      </c>
      <c r="K4" s="47">
        <v>61.416666666666664</v>
      </c>
      <c r="L4" s="62">
        <v>82</v>
      </c>
      <c r="M4" s="42">
        <f t="shared" si="0"/>
        <v>82.45518092105263</v>
      </c>
      <c r="N4" s="42">
        <f>MAX(B4,D4,F4,I4)-MIN(B4,D4,F4,I4)</f>
        <v>2.7605263157894768</v>
      </c>
      <c r="O4" s="45">
        <v>61</v>
      </c>
      <c r="P4" s="42">
        <f t="shared" ref="P4:P13" si="1">AVERAGE(C4,E4,G4,H4,J4,K4)</f>
        <v>58.939888888888895</v>
      </c>
      <c r="Q4" s="42">
        <f>MAX(C4,E4,G4,H4,J4,K4)-MIN(C4,E4,G4,H4,J4,K4)</f>
        <v>7.5980000000000061</v>
      </c>
      <c r="R4" s="22">
        <v>77</v>
      </c>
      <c r="S4" s="23">
        <v>87</v>
      </c>
      <c r="T4" s="23">
        <v>56</v>
      </c>
      <c r="U4" s="23">
        <v>66</v>
      </c>
      <c r="V4" s="54">
        <f>P4/P$3*100</f>
        <v>100.70935295819761</v>
      </c>
    </row>
    <row r="5" spans="1:28" ht="15.9" customHeight="1" x14ac:dyDescent="0.3">
      <c r="A5" s="94">
        <v>10</v>
      </c>
      <c r="B5" s="47">
        <v>82.61904761904762</v>
      </c>
      <c r="C5" s="47">
        <v>56.497560975609744</v>
      </c>
      <c r="D5" s="42">
        <v>80.857142857142861</v>
      </c>
      <c r="E5" s="42">
        <v>55.475999999999999</v>
      </c>
      <c r="F5" s="47">
        <v>84.095238095238102</v>
      </c>
      <c r="G5" s="47">
        <v>63.593650793650795</v>
      </c>
      <c r="H5" s="47">
        <v>61.6</v>
      </c>
      <c r="I5" s="47">
        <v>83.2</v>
      </c>
      <c r="J5" s="47">
        <v>59.18</v>
      </c>
      <c r="K5" s="47">
        <v>62</v>
      </c>
      <c r="L5" s="62">
        <v>82</v>
      </c>
      <c r="M5" s="42">
        <f t="shared" si="0"/>
        <v>82.69285714285715</v>
      </c>
      <c r="N5" s="42">
        <f>MAX(B5,D5,F5,I5)-MIN(B5,D5,F5,I5)</f>
        <v>3.2380952380952408</v>
      </c>
      <c r="O5" s="45">
        <v>61</v>
      </c>
      <c r="P5" s="42">
        <f t="shared" si="1"/>
        <v>59.724535294876752</v>
      </c>
      <c r="Q5" s="42">
        <f t="shared" ref="Q5:Q8" si="2">MAX(C5,E5,G5,H5,J5,K5)-MIN(C5,E5,G5,H5,J5,K5)</f>
        <v>8.117650793650796</v>
      </c>
      <c r="R5" s="22">
        <v>77</v>
      </c>
      <c r="S5" s="23">
        <v>87</v>
      </c>
      <c r="T5" s="23">
        <v>56</v>
      </c>
      <c r="U5" s="23">
        <v>66</v>
      </c>
      <c r="V5" s="54">
        <f t="shared" ref="V5:V17" si="3">P5/P$3*100</f>
        <v>102.05006182850072</v>
      </c>
    </row>
    <row r="6" spans="1:28" ht="15.9" customHeight="1" x14ac:dyDescent="0.3">
      <c r="A6" s="94">
        <v>11</v>
      </c>
      <c r="B6" s="47">
        <v>82.34210526315789</v>
      </c>
      <c r="C6" s="47">
        <v>56.002531645569633</v>
      </c>
      <c r="D6" s="42">
        <v>82.470588235294116</v>
      </c>
      <c r="E6" s="42">
        <v>55.65</v>
      </c>
      <c r="F6" s="47">
        <v>83.388888888888886</v>
      </c>
      <c r="G6" s="47">
        <v>62.707738095238092</v>
      </c>
      <c r="H6" s="47">
        <v>62.652999999999999</v>
      </c>
      <c r="I6" s="47">
        <v>82.2</v>
      </c>
      <c r="J6" s="47">
        <v>60.91</v>
      </c>
      <c r="K6" s="47">
        <v>61.466666666666669</v>
      </c>
      <c r="L6" s="62">
        <v>82</v>
      </c>
      <c r="M6" s="42">
        <f t="shared" si="0"/>
        <v>82.600395596835227</v>
      </c>
      <c r="N6" s="42">
        <f>MAX(B6,D6,F6,I6)-MIN(B6,D6,F6,I6)</f>
        <v>1.1888888888888829</v>
      </c>
      <c r="O6" s="45">
        <v>61</v>
      </c>
      <c r="P6" s="42">
        <f t="shared" si="1"/>
        <v>59.898322734579061</v>
      </c>
      <c r="Q6" s="42">
        <f t="shared" si="2"/>
        <v>7.0577380952380935</v>
      </c>
      <c r="R6" s="22">
        <v>77</v>
      </c>
      <c r="S6" s="23">
        <v>87</v>
      </c>
      <c r="T6" s="23">
        <v>56</v>
      </c>
      <c r="U6" s="23">
        <v>66</v>
      </c>
      <c r="V6" s="54">
        <f t="shared" si="3"/>
        <v>102.34700878470682</v>
      </c>
    </row>
    <row r="7" spans="1:28" ht="15.9" customHeight="1" x14ac:dyDescent="0.3">
      <c r="A7" s="94">
        <v>12</v>
      </c>
      <c r="B7" s="47">
        <v>83.131578947368425</v>
      </c>
      <c r="C7" s="47">
        <v>57.321176470588249</v>
      </c>
      <c r="D7" s="42">
        <v>82.89473684210526</v>
      </c>
      <c r="E7" s="42">
        <v>56.765000000000001</v>
      </c>
      <c r="F7" s="47">
        <v>82.4</v>
      </c>
      <c r="G7" s="47">
        <v>63.494047619047628</v>
      </c>
      <c r="H7" s="47">
        <v>61.866999999999997</v>
      </c>
      <c r="I7" s="47">
        <v>85</v>
      </c>
      <c r="J7" s="47">
        <v>61.84</v>
      </c>
      <c r="K7" s="47">
        <v>61.466666666666669</v>
      </c>
      <c r="L7" s="62">
        <v>82</v>
      </c>
      <c r="M7" s="42">
        <f t="shared" si="0"/>
        <v>83.356578947368433</v>
      </c>
      <c r="N7" s="42">
        <f t="shared" ref="N7:N8" si="4">MAX(B7,D7,F7,I7)-MIN(B7,D7,F7,I7)</f>
        <v>2.5999999999999943</v>
      </c>
      <c r="O7" s="45">
        <v>61</v>
      </c>
      <c r="P7" s="42">
        <f t="shared" si="1"/>
        <v>60.45898179271709</v>
      </c>
      <c r="Q7" s="42">
        <f t="shared" si="2"/>
        <v>6.7290476190476269</v>
      </c>
      <c r="R7" s="22">
        <v>77</v>
      </c>
      <c r="S7" s="23">
        <v>87</v>
      </c>
      <c r="T7" s="23">
        <v>56</v>
      </c>
      <c r="U7" s="23">
        <v>66</v>
      </c>
      <c r="V7" s="54">
        <f t="shared" si="3"/>
        <v>103.30499516777714</v>
      </c>
    </row>
    <row r="8" spans="1:28" ht="15.9" customHeight="1" x14ac:dyDescent="0.3">
      <c r="A8" s="94">
        <v>1</v>
      </c>
      <c r="B8" s="47">
        <v>82.921052631578945</v>
      </c>
      <c r="C8" s="47">
        <v>57.12978723404256</v>
      </c>
      <c r="D8" s="42">
        <v>83.777777777777771</v>
      </c>
      <c r="E8" s="42">
        <v>56.052</v>
      </c>
      <c r="F8" s="47">
        <v>82.578947368421055</v>
      </c>
      <c r="G8" s="47">
        <v>63.133974358974349</v>
      </c>
      <c r="H8" s="47">
        <v>61.831000000000003</v>
      </c>
      <c r="I8" s="47">
        <v>82.8</v>
      </c>
      <c r="J8" s="47">
        <v>62.04</v>
      </c>
      <c r="K8" s="47">
        <v>62.428571428571431</v>
      </c>
      <c r="L8" s="62">
        <v>82</v>
      </c>
      <c r="M8" s="42">
        <f t="shared" si="0"/>
        <v>83.019444444444446</v>
      </c>
      <c r="N8" s="42">
        <f t="shared" si="4"/>
        <v>1.1988304093567166</v>
      </c>
      <c r="O8" s="45">
        <v>61</v>
      </c>
      <c r="P8" s="42">
        <f t="shared" si="1"/>
        <v>60.43588883693139</v>
      </c>
      <c r="Q8" s="42">
        <f t="shared" si="2"/>
        <v>7.0819743589743496</v>
      </c>
      <c r="R8" s="22">
        <v>77</v>
      </c>
      <c r="S8" s="23">
        <v>87</v>
      </c>
      <c r="T8" s="23">
        <v>56</v>
      </c>
      <c r="U8" s="23">
        <v>66</v>
      </c>
      <c r="V8" s="54">
        <f t="shared" si="3"/>
        <v>103.26553671817852</v>
      </c>
    </row>
    <row r="9" spans="1:28" ht="15.9" customHeight="1" x14ac:dyDescent="0.3">
      <c r="A9" s="94">
        <v>2</v>
      </c>
      <c r="B9" s="47">
        <v>83.351351351351354</v>
      </c>
      <c r="C9" s="47">
        <v>56.905319148936186</v>
      </c>
      <c r="D9" s="42">
        <v>84.529411764705884</v>
      </c>
      <c r="E9" s="42">
        <v>56.206000000000003</v>
      </c>
      <c r="F9" s="47">
        <v>83.333333333333329</v>
      </c>
      <c r="G9" s="47">
        <v>61.961111111111101</v>
      </c>
      <c r="H9" s="47">
        <v>61.6</v>
      </c>
      <c r="I9" s="47">
        <v>81.599999999999994</v>
      </c>
      <c r="J9" s="47">
        <v>61.83</v>
      </c>
      <c r="K9" s="47">
        <v>61.230769230769234</v>
      </c>
      <c r="L9" s="62">
        <v>82</v>
      </c>
      <c r="M9" s="42">
        <f t="shared" si="0"/>
        <v>83.203524112347651</v>
      </c>
      <c r="N9" s="42">
        <f t="shared" ref="N9:N20" si="5">MAX(B9,D9,F9,I9)-MIN(B9,D9,F9,I9)</f>
        <v>2.9294117647058897</v>
      </c>
      <c r="O9" s="45">
        <v>61</v>
      </c>
      <c r="P9" s="42">
        <f t="shared" si="1"/>
        <v>59.955533248469415</v>
      </c>
      <c r="Q9" s="42">
        <f t="shared" ref="Q9:Q20" si="6">MAX(C9,E9,G9,H9,J9,K9)-MIN(C9,E9,G9,H9,J9,K9)</f>
        <v>5.7551111111110984</v>
      </c>
      <c r="R9" s="22">
        <v>77</v>
      </c>
      <c r="S9" s="23">
        <v>87</v>
      </c>
      <c r="T9" s="23">
        <v>56</v>
      </c>
      <c r="U9" s="23">
        <v>66</v>
      </c>
      <c r="V9" s="54">
        <f t="shared" si="3"/>
        <v>102.44476319084703</v>
      </c>
    </row>
    <row r="10" spans="1:28" ht="15.9" customHeight="1" x14ac:dyDescent="0.3">
      <c r="A10" s="94">
        <v>3</v>
      </c>
      <c r="B10" s="47">
        <v>83.39473684210526</v>
      </c>
      <c r="C10" s="47">
        <v>57.338271604938292</v>
      </c>
      <c r="D10" s="42">
        <v>83.666666666666671</v>
      </c>
      <c r="E10" s="42">
        <v>56.098999999999997</v>
      </c>
      <c r="F10" s="47">
        <v>83.772727272727266</v>
      </c>
      <c r="G10" s="47">
        <v>61.361538461538466</v>
      </c>
      <c r="H10" s="47">
        <v>60.643000000000001</v>
      </c>
      <c r="I10" s="47">
        <v>82</v>
      </c>
      <c r="J10" s="47">
        <v>60.28</v>
      </c>
      <c r="K10" s="47">
        <v>60.53846153846154</v>
      </c>
      <c r="L10" s="62">
        <v>82</v>
      </c>
      <c r="M10" s="42">
        <f t="shared" si="0"/>
        <v>83.208532695374799</v>
      </c>
      <c r="N10" s="42">
        <f t="shared" si="5"/>
        <v>1.7727272727272663</v>
      </c>
      <c r="O10" s="45">
        <v>61</v>
      </c>
      <c r="P10" s="42">
        <f t="shared" si="1"/>
        <v>59.37671193415639</v>
      </c>
      <c r="Q10" s="42">
        <f t="shared" si="6"/>
        <v>5.2625384615384689</v>
      </c>
      <c r="R10" s="22">
        <v>77</v>
      </c>
      <c r="S10" s="23">
        <v>87</v>
      </c>
      <c r="T10" s="23">
        <v>56</v>
      </c>
      <c r="U10" s="23">
        <v>66</v>
      </c>
      <c r="V10" s="54">
        <f t="shared" si="3"/>
        <v>101.45574334127166</v>
      </c>
    </row>
    <row r="11" spans="1:28" ht="15.9" customHeight="1" x14ac:dyDescent="0.3">
      <c r="A11" s="94">
        <v>4</v>
      </c>
      <c r="B11" s="47">
        <v>83.65789473684211</v>
      </c>
      <c r="C11" s="47">
        <v>57.183908045977041</v>
      </c>
      <c r="D11" s="42">
        <v>83.777777777777771</v>
      </c>
      <c r="E11" s="42">
        <v>56.201000000000001</v>
      </c>
      <c r="F11" s="47">
        <v>85.05</v>
      </c>
      <c r="G11" s="47">
        <v>63.16</v>
      </c>
      <c r="H11" s="47">
        <v>60.902000000000001</v>
      </c>
      <c r="I11" s="47">
        <v>81.7</v>
      </c>
      <c r="J11" s="47">
        <v>59.81</v>
      </c>
      <c r="K11" s="47">
        <v>60.153846153846153</v>
      </c>
      <c r="L11" s="62">
        <v>82</v>
      </c>
      <c r="M11" s="42">
        <f t="shared" si="0"/>
        <v>83.546418128654963</v>
      </c>
      <c r="N11" s="42">
        <f t="shared" si="5"/>
        <v>3.3499999999999943</v>
      </c>
      <c r="O11" s="45">
        <v>61</v>
      </c>
      <c r="P11" s="42">
        <f t="shared" si="1"/>
        <v>59.56845903330386</v>
      </c>
      <c r="Q11" s="42">
        <f t="shared" si="6"/>
        <v>6.9589999999999961</v>
      </c>
      <c r="R11" s="22">
        <v>77</v>
      </c>
      <c r="S11" s="23">
        <v>87</v>
      </c>
      <c r="T11" s="23">
        <v>56</v>
      </c>
      <c r="U11" s="23">
        <v>66</v>
      </c>
      <c r="V11" s="54">
        <f t="shared" si="3"/>
        <v>101.78337759119628</v>
      </c>
    </row>
    <row r="12" spans="1:28" ht="15.9" customHeight="1" x14ac:dyDescent="0.3">
      <c r="A12" s="94">
        <v>5</v>
      </c>
      <c r="B12" s="47">
        <v>83.131578947368425</v>
      </c>
      <c r="C12" s="47">
        <v>57.193589743589747</v>
      </c>
      <c r="D12" s="42">
        <v>84.888888888888886</v>
      </c>
      <c r="E12" s="42">
        <v>57.926000000000002</v>
      </c>
      <c r="F12" s="47">
        <v>86.15789473684211</v>
      </c>
      <c r="G12" s="47">
        <v>64.691666666666663</v>
      </c>
      <c r="H12" s="47">
        <v>61.948</v>
      </c>
      <c r="I12" s="47">
        <v>82.6</v>
      </c>
      <c r="J12" s="47">
        <v>59.21</v>
      </c>
      <c r="K12" s="47">
        <v>59.2</v>
      </c>
      <c r="L12" s="62">
        <v>82</v>
      </c>
      <c r="M12" s="42">
        <f t="shared" si="0"/>
        <v>84.19459064327485</v>
      </c>
      <c r="N12" s="42">
        <f t="shared" si="5"/>
        <v>3.5578947368421154</v>
      </c>
      <c r="O12" s="45">
        <v>61</v>
      </c>
      <c r="P12" s="42">
        <f t="shared" si="1"/>
        <v>60.028209401709404</v>
      </c>
      <c r="Q12" s="42">
        <f t="shared" si="6"/>
        <v>7.4980769230769155</v>
      </c>
      <c r="R12" s="22">
        <v>77</v>
      </c>
      <c r="S12" s="23">
        <v>87</v>
      </c>
      <c r="T12" s="23">
        <v>56</v>
      </c>
      <c r="U12" s="23">
        <v>66</v>
      </c>
      <c r="V12" s="54">
        <f t="shared" si="3"/>
        <v>102.56894341083502</v>
      </c>
    </row>
    <row r="13" spans="1:28" ht="15.9" customHeight="1" x14ac:dyDescent="0.6">
      <c r="A13" s="94">
        <v>6</v>
      </c>
      <c r="B13" s="47">
        <v>83.15789473684211</v>
      </c>
      <c r="C13" s="47">
        <v>58.992405063291123</v>
      </c>
      <c r="D13" s="42">
        <v>85.6</v>
      </c>
      <c r="E13" s="42">
        <v>57.521000000000001</v>
      </c>
      <c r="F13" s="47">
        <v>84.523809523809518</v>
      </c>
      <c r="G13" s="47">
        <v>64.635984848484853</v>
      </c>
      <c r="H13" s="47">
        <v>63.3</v>
      </c>
      <c r="I13" s="47">
        <v>82.7</v>
      </c>
      <c r="J13" s="47">
        <v>60.74</v>
      </c>
      <c r="K13" s="47">
        <v>60.25</v>
      </c>
      <c r="L13" s="62">
        <v>82</v>
      </c>
      <c r="M13" s="42">
        <f t="shared" si="0"/>
        <v>83.995426065162903</v>
      </c>
      <c r="N13" s="42">
        <f t="shared" si="5"/>
        <v>2.8999999999999915</v>
      </c>
      <c r="O13" s="45">
        <v>61</v>
      </c>
      <c r="P13" s="42">
        <f t="shared" si="1"/>
        <v>60.906564985296001</v>
      </c>
      <c r="Q13" s="42">
        <f t="shared" si="6"/>
        <v>7.1149848484848519</v>
      </c>
      <c r="R13" s="22">
        <v>77</v>
      </c>
      <c r="S13" s="23">
        <v>87</v>
      </c>
      <c r="T13" s="23">
        <v>56</v>
      </c>
      <c r="U13" s="23">
        <v>66</v>
      </c>
      <c r="V13" s="54">
        <f t="shared" si="3"/>
        <v>104.06977118906488</v>
      </c>
      <c r="AB13" s="83"/>
    </row>
    <row r="14" spans="1:28" ht="15.9" customHeight="1" x14ac:dyDescent="0.3">
      <c r="A14" s="94">
        <v>7</v>
      </c>
      <c r="B14" s="47">
        <v>82.65789473684211</v>
      </c>
      <c r="C14" s="47">
        <v>62.296296296296333</v>
      </c>
      <c r="D14" s="42">
        <v>85.590909090909093</v>
      </c>
      <c r="E14" s="42">
        <v>59.311999999999998</v>
      </c>
      <c r="F14" s="47">
        <v>83.5</v>
      </c>
      <c r="G14" s="47">
        <v>64.229824561403518</v>
      </c>
      <c r="H14" s="47">
        <v>63.161000000000001</v>
      </c>
      <c r="I14" s="47">
        <v>82.7</v>
      </c>
      <c r="J14" s="47">
        <v>62.64</v>
      </c>
      <c r="K14" s="47">
        <v>62.071428571428569</v>
      </c>
      <c r="L14" s="62">
        <v>82</v>
      </c>
      <c r="M14" s="42">
        <f t="shared" si="0"/>
        <v>83.612200956937798</v>
      </c>
      <c r="N14" s="42">
        <f t="shared" si="5"/>
        <v>2.9330143540669837</v>
      </c>
      <c r="O14" s="45">
        <v>61</v>
      </c>
      <c r="P14" s="42">
        <f t="shared" ref="P14:P19" si="7">AVERAGE(C14,E14,G14,H14,J14,K14)</f>
        <v>62.285091571521399</v>
      </c>
      <c r="Q14" s="42">
        <f t="shared" si="6"/>
        <v>4.9178245614035205</v>
      </c>
      <c r="R14" s="22">
        <v>77</v>
      </c>
      <c r="S14" s="23">
        <v>87</v>
      </c>
      <c r="T14" s="23">
        <v>56</v>
      </c>
      <c r="U14" s="23">
        <v>66</v>
      </c>
      <c r="V14" s="54">
        <f>P14/P$3*100</f>
        <v>106.42523067756426</v>
      </c>
    </row>
    <row r="15" spans="1:28" ht="15.9" customHeight="1" x14ac:dyDescent="0.3">
      <c r="A15" s="94">
        <v>8</v>
      </c>
      <c r="B15" s="47">
        <v>82.315789473684205</v>
      </c>
      <c r="C15" s="47">
        <v>62.048863636363627</v>
      </c>
      <c r="D15" s="42">
        <v>85.227272727272734</v>
      </c>
      <c r="E15" s="42">
        <v>60.671999999999997</v>
      </c>
      <c r="F15" s="47">
        <v>83.545454545454547</v>
      </c>
      <c r="G15" s="47">
        <v>64.107552083333346</v>
      </c>
      <c r="H15" s="47">
        <v>63.052999999999997</v>
      </c>
      <c r="I15" s="47">
        <v>84.1</v>
      </c>
      <c r="J15" s="47">
        <v>62.74</v>
      </c>
      <c r="K15" s="47">
        <v>61.733333333333334</v>
      </c>
      <c r="L15" s="62">
        <v>82</v>
      </c>
      <c r="M15" s="42">
        <f t="shared" si="0"/>
        <v>83.797129186602859</v>
      </c>
      <c r="N15" s="42">
        <f t="shared" si="5"/>
        <v>2.9114832535885284</v>
      </c>
      <c r="O15" s="45">
        <v>61</v>
      </c>
      <c r="P15" s="42">
        <f t="shared" si="7"/>
        <v>62.392458175505055</v>
      </c>
      <c r="Q15" s="42">
        <f t="shared" si="6"/>
        <v>3.4355520833333486</v>
      </c>
      <c r="R15" s="22">
        <v>77</v>
      </c>
      <c r="S15" s="23">
        <v>87</v>
      </c>
      <c r="T15" s="23">
        <v>56</v>
      </c>
      <c r="U15" s="23">
        <v>66</v>
      </c>
      <c r="V15" s="54">
        <f t="shared" si="3"/>
        <v>106.60868574374021</v>
      </c>
      <c r="W15" s="7"/>
    </row>
    <row r="16" spans="1:28" ht="15.9" customHeight="1" x14ac:dyDescent="0.3">
      <c r="A16" s="94">
        <v>9</v>
      </c>
      <c r="B16" s="47">
        <v>82.28947368421052</v>
      </c>
      <c r="C16" s="47">
        <v>61.924561403508783</v>
      </c>
      <c r="D16" s="42">
        <v>83.5</v>
      </c>
      <c r="E16" s="42">
        <v>60.408999999999999</v>
      </c>
      <c r="F16" s="47">
        <v>83.8</v>
      </c>
      <c r="G16" s="47">
        <v>63.487037037037027</v>
      </c>
      <c r="H16" s="47">
        <v>63.328000000000003</v>
      </c>
      <c r="I16" s="47">
        <v>82.9</v>
      </c>
      <c r="J16" s="47">
        <v>63.14</v>
      </c>
      <c r="K16" s="47">
        <v>61.466666666666669</v>
      </c>
      <c r="L16" s="62">
        <v>82</v>
      </c>
      <c r="M16" s="42">
        <f t="shared" si="0"/>
        <v>83.122368421052641</v>
      </c>
      <c r="N16" s="42">
        <f t="shared" si="5"/>
        <v>1.5105263157894768</v>
      </c>
      <c r="O16" s="45">
        <v>61</v>
      </c>
      <c r="P16" s="42">
        <f t="shared" si="7"/>
        <v>62.292544184535416</v>
      </c>
      <c r="Q16" s="42">
        <f t="shared" si="6"/>
        <v>3.0780370370370278</v>
      </c>
      <c r="R16" s="22">
        <v>77</v>
      </c>
      <c r="S16" s="23">
        <v>87</v>
      </c>
      <c r="T16" s="23">
        <v>56</v>
      </c>
      <c r="U16" s="23">
        <v>66</v>
      </c>
      <c r="V16" s="54">
        <f t="shared" si="3"/>
        <v>106.43796480123906</v>
      </c>
      <c r="W16" s="7"/>
    </row>
    <row r="17" spans="1:23" ht="15.9" customHeight="1" x14ac:dyDescent="0.3">
      <c r="A17" s="94">
        <v>10</v>
      </c>
      <c r="B17" s="47">
        <v>82.187229437229448</v>
      </c>
      <c r="C17" s="47">
        <v>58.181707317073176</v>
      </c>
      <c r="D17" s="42">
        <v>82.764705882352942</v>
      </c>
      <c r="E17" s="42">
        <v>59.625999999999998</v>
      </c>
      <c r="F17" s="47">
        <v>83.25</v>
      </c>
      <c r="G17" s="47">
        <v>64.954166666666666</v>
      </c>
      <c r="H17" s="47">
        <v>62.886000000000003</v>
      </c>
      <c r="I17" s="47">
        <v>82.3</v>
      </c>
      <c r="J17" s="47">
        <v>63.65</v>
      </c>
      <c r="K17" s="47">
        <v>61.866666666666667</v>
      </c>
      <c r="L17" s="62">
        <v>82</v>
      </c>
      <c r="M17" s="42">
        <f t="shared" si="0"/>
        <v>82.6254838298956</v>
      </c>
      <c r="N17" s="42">
        <f t="shared" si="5"/>
        <v>1.0627705627705524</v>
      </c>
      <c r="O17" s="45">
        <v>61</v>
      </c>
      <c r="P17" s="42">
        <f t="shared" si="7"/>
        <v>61.860756775067756</v>
      </c>
      <c r="Q17" s="42">
        <f t="shared" si="6"/>
        <v>6.7724593495934897</v>
      </c>
      <c r="R17" s="22">
        <v>77</v>
      </c>
      <c r="S17" s="23">
        <v>87</v>
      </c>
      <c r="T17" s="23">
        <v>56</v>
      </c>
      <c r="U17" s="23">
        <v>66</v>
      </c>
      <c r="V17" s="54">
        <f t="shared" si="3"/>
        <v>105.70017870352584</v>
      </c>
      <c r="W17" s="7"/>
    </row>
    <row r="18" spans="1:23" ht="15.9" customHeight="1" x14ac:dyDescent="0.3">
      <c r="A18" s="94">
        <v>11</v>
      </c>
      <c r="B18" s="47">
        <v>82.111969111969103</v>
      </c>
      <c r="C18" s="47">
        <v>58.605681818181829</v>
      </c>
      <c r="D18" s="42">
        <v>83.315789473684205</v>
      </c>
      <c r="E18" s="42">
        <v>59.29</v>
      </c>
      <c r="F18" s="47">
        <v>81.849999999999994</v>
      </c>
      <c r="G18" s="47">
        <v>64.620512820512815</v>
      </c>
      <c r="H18" s="47">
        <v>63.094999999999999</v>
      </c>
      <c r="I18" s="47">
        <v>82.6</v>
      </c>
      <c r="J18" s="47">
        <v>63.92</v>
      </c>
      <c r="K18" s="47">
        <v>61.333333333333336</v>
      </c>
      <c r="L18" s="62">
        <v>82</v>
      </c>
      <c r="M18" s="42">
        <f t="shared" si="0"/>
        <v>82.469439646413321</v>
      </c>
      <c r="N18" s="42">
        <f t="shared" si="5"/>
        <v>1.465789473684211</v>
      </c>
      <c r="O18" s="45">
        <v>61</v>
      </c>
      <c r="P18" s="42">
        <f t="shared" si="7"/>
        <v>61.810754662004655</v>
      </c>
      <c r="Q18" s="42">
        <f t="shared" si="6"/>
        <v>6.0148310023309861</v>
      </c>
      <c r="R18" s="22">
        <v>77</v>
      </c>
      <c r="S18" s="23">
        <v>87</v>
      </c>
      <c r="T18" s="23">
        <v>56</v>
      </c>
      <c r="U18" s="23">
        <v>66</v>
      </c>
      <c r="V18" s="54">
        <f>P18/P$3*100</f>
        <v>105.61474114081477</v>
      </c>
      <c r="W18" s="7"/>
    </row>
    <row r="19" spans="1:23" ht="15.9" customHeight="1" x14ac:dyDescent="0.3">
      <c r="A19" s="94">
        <v>12</v>
      </c>
      <c r="B19" s="47">
        <v>82.164092664092664</v>
      </c>
      <c r="C19" s="47">
        <v>58.892207792207778</v>
      </c>
      <c r="D19" s="42">
        <v>82.714285714285708</v>
      </c>
      <c r="E19" s="42">
        <v>59.262999999999998</v>
      </c>
      <c r="F19" s="47">
        <v>81.900000000000006</v>
      </c>
      <c r="G19" s="47">
        <v>65.408585858585852</v>
      </c>
      <c r="H19" s="47">
        <v>63.579000000000001</v>
      </c>
      <c r="I19" s="47">
        <v>83</v>
      </c>
      <c r="J19" s="47">
        <v>63.41</v>
      </c>
      <c r="K19" s="47">
        <v>61.6</v>
      </c>
      <c r="L19" s="62">
        <v>82</v>
      </c>
      <c r="M19" s="42">
        <f t="shared" si="0"/>
        <v>82.444594594594605</v>
      </c>
      <c r="N19" s="42">
        <f t="shared" si="5"/>
        <v>1.0999999999999943</v>
      </c>
      <c r="O19" s="45">
        <v>61</v>
      </c>
      <c r="P19" s="42">
        <f t="shared" si="7"/>
        <v>62.025465608465616</v>
      </c>
      <c r="Q19" s="42">
        <f t="shared" si="6"/>
        <v>6.5163780663780742</v>
      </c>
      <c r="R19" s="22">
        <v>77</v>
      </c>
      <c r="S19" s="23">
        <v>87</v>
      </c>
      <c r="T19" s="23">
        <v>56</v>
      </c>
      <c r="U19" s="23">
        <v>66</v>
      </c>
      <c r="V19" s="54">
        <f>P19/P$3*100</f>
        <v>105.98161323539725</v>
      </c>
      <c r="W19" s="7"/>
    </row>
    <row r="20" spans="1:23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91">
        <v>82</v>
      </c>
      <c r="M20" s="42"/>
      <c r="N20" s="42">
        <f t="shared" si="5"/>
        <v>0</v>
      </c>
      <c r="O20" s="45">
        <v>61</v>
      </c>
      <c r="P20" s="42"/>
      <c r="Q20" s="42">
        <f t="shared" si="6"/>
        <v>0</v>
      </c>
      <c r="R20" s="22">
        <v>77</v>
      </c>
      <c r="S20" s="23">
        <v>87</v>
      </c>
      <c r="T20" s="23">
        <v>56</v>
      </c>
      <c r="U20" s="23">
        <v>66</v>
      </c>
      <c r="V20" s="54">
        <f>P20/P$3*100</f>
        <v>0</v>
      </c>
      <c r="W20" s="7"/>
    </row>
    <row r="21" spans="1:23" x14ac:dyDescent="0.2">
      <c r="L21" s="59"/>
      <c r="M21" s="59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19"/>
  <sheetViews>
    <sheetView zoomScale="75" workbookViewId="0">
      <selection activeCell="AE19" sqref="AE19"/>
    </sheetView>
  </sheetViews>
  <sheetFormatPr defaultRowHeight="13.2" x14ac:dyDescent="0.2"/>
  <cols>
    <col min="1" max="1" width="6.6640625" customWidth="1"/>
    <col min="2" max="2" width="9.44140625" customWidth="1"/>
    <col min="3" max="25" width="8.77734375" bestFit="1" customWidth="1"/>
    <col min="26" max="26" width="8" bestFit="1" customWidth="1"/>
    <col min="27" max="27" width="8.77734375" bestFit="1" customWidth="1"/>
    <col min="28" max="28" width="9.109375" bestFit="1" customWidth="1"/>
    <col min="29" max="31" width="8.77734375" bestFit="1" customWidth="1"/>
  </cols>
  <sheetData>
    <row r="1" spans="1:31" ht="16.2" x14ac:dyDescent="0.3">
      <c r="A1" s="56" t="s">
        <v>46</v>
      </c>
      <c r="B1" s="58" t="s">
        <v>14</v>
      </c>
      <c r="C1" s="58" t="s">
        <v>15</v>
      </c>
      <c r="D1" s="58" t="s">
        <v>16</v>
      </c>
      <c r="E1" s="58" t="s">
        <v>17</v>
      </c>
      <c r="F1" s="58" t="s">
        <v>13</v>
      </c>
      <c r="G1" s="58" t="s">
        <v>8</v>
      </c>
      <c r="H1" s="58" t="s">
        <v>34</v>
      </c>
      <c r="I1" s="58" t="s">
        <v>35</v>
      </c>
      <c r="J1" s="58" t="s">
        <v>9</v>
      </c>
      <c r="K1" s="58" t="s">
        <v>36</v>
      </c>
      <c r="L1" s="58" t="s">
        <v>39</v>
      </c>
      <c r="M1" s="58" t="s">
        <v>20</v>
      </c>
      <c r="N1" s="58" t="s">
        <v>12</v>
      </c>
      <c r="O1" s="58" t="s">
        <v>10</v>
      </c>
      <c r="P1" s="58" t="s">
        <v>11</v>
      </c>
      <c r="Q1" s="57" t="s">
        <v>2</v>
      </c>
      <c r="R1" s="58" t="s">
        <v>3</v>
      </c>
      <c r="S1" s="58" t="s">
        <v>4</v>
      </c>
      <c r="T1" s="58" t="s">
        <v>5</v>
      </c>
      <c r="U1" s="58" t="s">
        <v>6</v>
      </c>
      <c r="V1" s="58" t="s">
        <v>38</v>
      </c>
      <c r="W1" s="58" t="s">
        <v>32</v>
      </c>
      <c r="X1" s="58" t="s">
        <v>33</v>
      </c>
      <c r="Y1" s="58" t="s">
        <v>19</v>
      </c>
      <c r="Z1" s="58" t="s">
        <v>48</v>
      </c>
      <c r="AA1" s="58" t="s">
        <v>18</v>
      </c>
      <c r="AB1" s="58" t="s">
        <v>21</v>
      </c>
      <c r="AC1" s="58" t="s">
        <v>22</v>
      </c>
      <c r="AD1" s="58" t="s">
        <v>23</v>
      </c>
      <c r="AE1" s="58" t="s">
        <v>37</v>
      </c>
    </row>
    <row r="2" spans="1:31" s="64" customFormat="1" ht="16.2" x14ac:dyDescent="0.2">
      <c r="A2" s="63" t="s">
        <v>148</v>
      </c>
      <c r="B2" s="89">
        <v>100</v>
      </c>
      <c r="C2" s="89">
        <v>100</v>
      </c>
      <c r="D2" s="89">
        <v>100</v>
      </c>
      <c r="E2" s="89">
        <v>100</v>
      </c>
      <c r="F2" s="89">
        <v>100</v>
      </c>
      <c r="G2" s="89">
        <v>100</v>
      </c>
      <c r="H2" s="89">
        <v>100</v>
      </c>
      <c r="I2" s="89">
        <v>100</v>
      </c>
      <c r="J2" s="89">
        <v>100</v>
      </c>
      <c r="K2" s="89">
        <v>100</v>
      </c>
      <c r="L2" s="89">
        <v>100</v>
      </c>
      <c r="M2" s="89">
        <v>100</v>
      </c>
      <c r="N2" s="89">
        <v>100</v>
      </c>
      <c r="O2" s="89">
        <v>100</v>
      </c>
      <c r="P2" s="89">
        <v>100</v>
      </c>
      <c r="Q2" s="90">
        <v>100</v>
      </c>
      <c r="R2" s="89">
        <v>100</v>
      </c>
      <c r="S2" s="89">
        <v>100</v>
      </c>
      <c r="T2" s="89">
        <v>100</v>
      </c>
      <c r="U2" s="89">
        <v>100</v>
      </c>
      <c r="V2" s="89">
        <v>100</v>
      </c>
      <c r="W2" s="89">
        <v>100</v>
      </c>
      <c r="X2" s="89">
        <v>100</v>
      </c>
      <c r="Y2" s="89">
        <v>100</v>
      </c>
      <c r="Z2" s="89">
        <v>100</v>
      </c>
      <c r="AA2" s="89">
        <v>100</v>
      </c>
      <c r="AB2" s="89">
        <v>100</v>
      </c>
      <c r="AC2" s="89">
        <v>100</v>
      </c>
      <c r="AD2" s="89">
        <v>100</v>
      </c>
      <c r="AE2" s="89">
        <v>100</v>
      </c>
    </row>
    <row r="3" spans="1:31" s="64" customFormat="1" ht="16.2" x14ac:dyDescent="0.2">
      <c r="A3" s="173" t="s">
        <v>149</v>
      </c>
      <c r="B3" s="90">
        <f ca="1">INDIRECT(B$1&amp;"!Q4")</f>
        <v>99.977736715497997</v>
      </c>
      <c r="C3" s="90">
        <f ca="1">INDIRECT(C$1&amp;"!Q4")</f>
        <v>99.991311188236097</v>
      </c>
      <c r="D3" s="90">
        <f ca="1">INDIRECT(D$1&amp;"!V4")</f>
        <v>100.2834336813232</v>
      </c>
      <c r="E3" s="90">
        <f t="shared" ref="E3:H3" ca="1" si="0">INDIRECT(E$1&amp;"!Q4")</f>
        <v>100.31008669371728</v>
      </c>
      <c r="F3" s="90">
        <f t="shared" ca="1" si="0"/>
        <v>99.922634469785834</v>
      </c>
      <c r="G3" s="90">
        <f t="shared" ca="1" si="0"/>
        <v>99.689234251050536</v>
      </c>
      <c r="H3" s="90">
        <f t="shared" ca="1" si="0"/>
        <v>99.729482602815096</v>
      </c>
      <c r="I3" s="90">
        <f ca="1">INDIRECT(I$1&amp;"!V4")</f>
        <v>100.01477385275275</v>
      </c>
      <c r="J3" s="90">
        <f t="shared" ref="J3:X3" ca="1" si="1">INDIRECT(J$1&amp;"!Q4")</f>
        <v>99.856362696482321</v>
      </c>
      <c r="K3" s="90">
        <f t="shared" ca="1" si="1"/>
        <v>100.38829796992354</v>
      </c>
      <c r="L3" s="90">
        <f t="shared" ca="1" si="1"/>
        <v>98.184328420021643</v>
      </c>
      <c r="M3" s="90">
        <f t="shared" ca="1" si="1"/>
        <v>99.794124622965327</v>
      </c>
      <c r="N3" s="90">
        <f t="shared" ca="1" si="1"/>
        <v>99.990442904007509</v>
      </c>
      <c r="O3" s="90">
        <f t="shared" ca="1" si="1"/>
        <v>100.01864169256737</v>
      </c>
      <c r="P3" s="90">
        <f t="shared" ca="1" si="1"/>
        <v>99.9928716487684</v>
      </c>
      <c r="Q3" s="90">
        <f t="shared" ca="1" si="1"/>
        <v>100.14587937942746</v>
      </c>
      <c r="R3" s="90">
        <f t="shared" ca="1" si="1"/>
        <v>100.2350062985532</v>
      </c>
      <c r="S3" s="90">
        <f ca="1">INDIRECT(S$1&amp;"!Q4")</f>
        <v>99.787893476042612</v>
      </c>
      <c r="T3" s="90">
        <f ca="1">INDIRECT(T$1&amp;"!Q4")</f>
        <v>100.16396757195064</v>
      </c>
      <c r="U3" s="90">
        <f t="shared" ca="1" si="1"/>
        <v>99.849555171588548</v>
      </c>
      <c r="V3" s="90">
        <f t="shared" ca="1" si="1"/>
        <v>100.39310678998858</v>
      </c>
      <c r="W3" s="90">
        <f t="shared" ca="1" si="1"/>
        <v>100.07368212651053</v>
      </c>
      <c r="X3" s="90">
        <f t="shared" ca="1" si="1"/>
        <v>99.553567053630331</v>
      </c>
      <c r="Y3" s="90">
        <f ca="1">INDIRECT(Y$1&amp;"!Q4")</f>
        <v>100.00840247120144</v>
      </c>
      <c r="Z3" s="90">
        <f ca="1">INDIRECT(Z$1&amp;"!Q4")</f>
        <v>99.780447094150773</v>
      </c>
      <c r="AA3" s="90">
        <f t="shared" ref="AA3:AD3" ca="1" si="2">INDIRECT(AA$1&amp;"!Q4")</f>
        <v>99.678464519086646</v>
      </c>
      <c r="AB3" s="90">
        <f t="shared" ca="1" si="2"/>
        <v>100.08606906632697</v>
      </c>
      <c r="AC3" s="90">
        <f t="shared" ca="1" si="2"/>
        <v>100.47432837715129</v>
      </c>
      <c r="AD3" s="90">
        <f t="shared" ca="1" si="2"/>
        <v>100.09453431578142</v>
      </c>
      <c r="AE3" s="90">
        <f ca="1">INDIRECT(AE$1&amp;"!V4")</f>
        <v>100.70935295819761</v>
      </c>
    </row>
    <row r="4" spans="1:31" s="64" customFormat="1" ht="16.2" x14ac:dyDescent="0.2">
      <c r="A4" s="173" t="s">
        <v>140</v>
      </c>
      <c r="B4" s="90">
        <f ca="1">INDIRECT(B$1&amp;"!Q5")</f>
        <v>100.00734558653998</v>
      </c>
      <c r="C4" s="90">
        <f ca="1">INDIRECT(C$1&amp;"!Q5")</f>
        <v>100.1176093996625</v>
      </c>
      <c r="D4" s="90">
        <f ca="1">INDIRECT(D$1&amp;"!V5")</f>
        <v>100.14290659628315</v>
      </c>
      <c r="E4" s="90">
        <f ca="1">INDIRECT(E$1&amp;"!Q5")</f>
        <v>100.20059213134303</v>
      </c>
      <c r="F4" s="90">
        <f ca="1">INDIRECT(F$1&amp;"!Q5")</f>
        <v>100.04123296095963</v>
      </c>
      <c r="G4" s="90">
        <f ca="1">INDIRECT(G$1&amp;"!Q5")</f>
        <v>99.672391595098901</v>
      </c>
      <c r="H4" s="90">
        <f ca="1">INDIRECT(H$1&amp;"!Q5")</f>
        <v>100.0131956527982</v>
      </c>
      <c r="I4" s="90">
        <f ca="1">INDIRECT(I$1&amp;"!V5")</f>
        <v>101.45273386700029</v>
      </c>
      <c r="J4" s="90">
        <f t="shared" ref="J4:AD4" ca="1" si="3">INDIRECT(J$1&amp;"!Q5")</f>
        <v>99.936060566529491</v>
      </c>
      <c r="K4" s="90">
        <f t="shared" ca="1" si="3"/>
        <v>100.39920612735817</v>
      </c>
      <c r="L4" s="90">
        <f t="shared" ca="1" si="3"/>
        <v>97.717224700558646</v>
      </c>
      <c r="M4" s="90">
        <f t="shared" ca="1" si="3"/>
        <v>102.10328315938135</v>
      </c>
      <c r="N4" s="90">
        <f t="shared" ca="1" si="3"/>
        <v>100.15442194444594</v>
      </c>
      <c r="O4" s="90">
        <f t="shared" ca="1" si="3"/>
        <v>100.01550895497608</v>
      </c>
      <c r="P4" s="90">
        <f t="shared" ca="1" si="3"/>
        <v>100.12536831097434</v>
      </c>
      <c r="Q4" s="90">
        <f t="shared" ca="1" si="3"/>
        <v>100.02153286385462</v>
      </c>
      <c r="R4" s="90">
        <f t="shared" ca="1" si="3"/>
        <v>99.933507669168705</v>
      </c>
      <c r="S4" s="90">
        <f t="shared" ca="1" si="3"/>
        <v>99.204790593588939</v>
      </c>
      <c r="T4" s="90">
        <f t="shared" ca="1" si="3"/>
        <v>99.94724805919455</v>
      </c>
      <c r="U4" s="90">
        <f t="shared" ca="1" si="3"/>
        <v>99.920969017730073</v>
      </c>
      <c r="V4" s="90">
        <f t="shared" ca="1" si="3"/>
        <v>100.64682185726377</v>
      </c>
      <c r="W4" s="90">
        <f t="shared" ca="1" si="3"/>
        <v>99.875875152939173</v>
      </c>
      <c r="X4" s="90">
        <f t="shared" ca="1" si="3"/>
        <v>99.94700602403843</v>
      </c>
      <c r="Y4" s="90">
        <f t="shared" ca="1" si="3"/>
        <v>99.851228167504445</v>
      </c>
      <c r="Z4" s="90">
        <f t="shared" ca="1" si="3"/>
        <v>98.749584140174477</v>
      </c>
      <c r="AA4" s="90">
        <f t="shared" ca="1" si="3"/>
        <v>99.601383498061821</v>
      </c>
      <c r="AB4" s="90">
        <f t="shared" ca="1" si="3"/>
        <v>99.18102481978039</v>
      </c>
      <c r="AC4" s="90">
        <f t="shared" ca="1" si="3"/>
        <v>100.45063888776227</v>
      </c>
      <c r="AD4" s="90">
        <f t="shared" ca="1" si="3"/>
        <v>99.494885184017051</v>
      </c>
      <c r="AE4" s="90">
        <f ca="1">INDIRECT(AE$1&amp;"!V5")</f>
        <v>102.05006182850072</v>
      </c>
    </row>
    <row r="5" spans="1:31" s="64" customFormat="1" ht="16.2" x14ac:dyDescent="0.2">
      <c r="A5" s="173" t="s">
        <v>141</v>
      </c>
      <c r="B5" s="90">
        <f ca="1">INDIRECT(B$1&amp;"!Q6")</f>
        <v>99.996750250261684</v>
      </c>
      <c r="C5" s="90">
        <f ca="1">INDIRECT(C$1&amp;"!Q6")</f>
        <v>100.09418777781676</v>
      </c>
      <c r="D5" s="90">
        <f ca="1">INDIRECT(D$1&amp;"!V6")</f>
        <v>100.21238989107502</v>
      </c>
      <c r="E5" s="90">
        <f ca="1">INDIRECT(E$1&amp;"!Q6")</f>
        <v>100.28259687273093</v>
      </c>
      <c r="F5" s="90">
        <f ca="1">INDIRECT(F$1&amp;"!Q6")</f>
        <v>100.02230001594785</v>
      </c>
      <c r="G5" s="90">
        <f ca="1">INDIRECT(G$1&amp;"!Q6")</f>
        <v>99.429827465960244</v>
      </c>
      <c r="H5" s="90">
        <f ca="1">INDIRECT(H$1&amp;"!Q6")</f>
        <v>100.10522809972014</v>
      </c>
      <c r="I5" s="90">
        <f ca="1">INDIRECT(I$1&amp;"!V6")</f>
        <v>101.95249204426288</v>
      </c>
      <c r="J5" s="90">
        <f t="shared" ref="J5:AD5" ca="1" si="4">INDIRECT(J$1&amp;"!Q6")</f>
        <v>99.990386817287643</v>
      </c>
      <c r="K5" s="90">
        <f t="shared" ca="1" si="4"/>
        <v>100.46688617743335</v>
      </c>
      <c r="L5" s="90">
        <f t="shared" ca="1" si="4"/>
        <v>97.358158566165017</v>
      </c>
      <c r="M5" s="90">
        <f t="shared" ca="1" si="4"/>
        <v>101.57974107021805</v>
      </c>
      <c r="N5" s="90">
        <f t="shared" ca="1" si="4"/>
        <v>100.11616094035406</v>
      </c>
      <c r="O5" s="90">
        <f t="shared" ca="1" si="4"/>
        <v>100.01869976718724</v>
      </c>
      <c r="P5" s="90">
        <f t="shared" ca="1" si="4"/>
        <v>100.02861749604546</v>
      </c>
      <c r="Q5" s="90">
        <f t="shared" ca="1" si="4"/>
        <v>99.970547473786596</v>
      </c>
      <c r="R5" s="90">
        <f t="shared" ca="1" si="4"/>
        <v>100.11949811077857</v>
      </c>
      <c r="S5" s="90">
        <f t="shared" ca="1" si="4"/>
        <v>99.058792358880282</v>
      </c>
      <c r="T5" s="90">
        <f t="shared" ca="1" si="4"/>
        <v>100.2210847978442</v>
      </c>
      <c r="U5" s="90">
        <f t="shared" ca="1" si="4"/>
        <v>99.793326165950717</v>
      </c>
      <c r="V5" s="90">
        <f t="shared" ca="1" si="4"/>
        <v>100.43276018538012</v>
      </c>
      <c r="W5" s="90">
        <f t="shared" ca="1" si="4"/>
        <v>99.886978997650502</v>
      </c>
      <c r="X5" s="90">
        <f t="shared" ca="1" si="4"/>
        <v>100.08438564415079</v>
      </c>
      <c r="Y5" s="90">
        <f t="shared" ca="1" si="4"/>
        <v>99.726803579650081</v>
      </c>
      <c r="Z5" s="90">
        <f t="shared" ca="1" si="4"/>
        <v>98.354653155850485</v>
      </c>
      <c r="AA5" s="90">
        <f t="shared" ca="1" si="4"/>
        <v>99.620241430327738</v>
      </c>
      <c r="AB5" s="90">
        <f t="shared" ca="1" si="4"/>
        <v>99.054393134217108</v>
      </c>
      <c r="AC5" s="90">
        <f t="shared" ca="1" si="4"/>
        <v>101.29870398254728</v>
      </c>
      <c r="AD5" s="90">
        <f t="shared" ca="1" si="4"/>
        <v>100.83888898446108</v>
      </c>
      <c r="AE5" s="90">
        <f ca="1">INDIRECT(AE$1&amp;"!V6")</f>
        <v>102.34700878470682</v>
      </c>
    </row>
    <row r="6" spans="1:31" s="64" customFormat="1" ht="16.2" x14ac:dyDescent="0.2">
      <c r="A6" s="173" t="s">
        <v>142</v>
      </c>
      <c r="B6" s="90">
        <f ca="1">INDIRECT(B$1&amp;"!Q7")</f>
        <v>100.03603717310949</v>
      </c>
      <c r="C6" s="90">
        <f ca="1">INDIRECT(C$1&amp;"!Q7")</f>
        <v>100.20436746579099</v>
      </c>
      <c r="D6" s="90">
        <f ca="1">INDIRECT(D$1&amp;"!V7")</f>
        <v>100.14412876718927</v>
      </c>
      <c r="E6" s="90">
        <f ca="1">INDIRECT(E$1&amp;"!Q7")</f>
        <v>100.40168754970938</v>
      </c>
      <c r="F6" s="90">
        <f ca="1">INDIRECT(F$1&amp;"!Q7")</f>
        <v>100.1990239634514</v>
      </c>
      <c r="G6" s="90">
        <f ca="1">INDIRECT(G$1&amp;"!Q7")</f>
        <v>99.81481552438251</v>
      </c>
      <c r="H6" s="90">
        <f ca="1">INDIRECT(H$1&amp;"!Q7")</f>
        <v>100.36586801653313</v>
      </c>
      <c r="I6" s="90">
        <f ca="1">INDIRECT(I$1&amp;"!V7")</f>
        <v>101.80604283240409</v>
      </c>
      <c r="J6" s="90">
        <f t="shared" ref="J6:AD6" ca="1" si="5">INDIRECT(J$1&amp;"!Q7")</f>
        <v>100.10744814957637</v>
      </c>
      <c r="K6" s="90">
        <f t="shared" ca="1" si="5"/>
        <v>100.39424417074017</v>
      </c>
      <c r="L6" s="90">
        <f t="shared" ca="1" si="5"/>
        <v>97.895370183591112</v>
      </c>
      <c r="M6" s="90">
        <f t="shared" ca="1" si="5"/>
        <v>102.06900865017046</v>
      </c>
      <c r="N6" s="90">
        <f t="shared" ca="1" si="5"/>
        <v>100.34140651710275</v>
      </c>
      <c r="O6" s="90">
        <f t="shared" ca="1" si="5"/>
        <v>100.89010266817762</v>
      </c>
      <c r="P6" s="90">
        <f t="shared" ca="1" si="5"/>
        <v>100.12901970211475</v>
      </c>
      <c r="Q6" s="90">
        <f t="shared" ca="1" si="5"/>
        <v>100.08045855634687</v>
      </c>
      <c r="R6" s="90">
        <f t="shared" ca="1" si="5"/>
        <v>100.22948659791186</v>
      </c>
      <c r="S6" s="90">
        <f t="shared" ca="1" si="5"/>
        <v>99.390071362496087</v>
      </c>
      <c r="T6" s="90">
        <f t="shared" ca="1" si="5"/>
        <v>100.27506380458205</v>
      </c>
      <c r="U6" s="90">
        <f t="shared" ca="1" si="5"/>
        <v>100.09932659383598</v>
      </c>
      <c r="V6" s="90">
        <f t="shared" ca="1" si="5"/>
        <v>100.42274485906989</v>
      </c>
      <c r="W6" s="90">
        <f t="shared" ca="1" si="5"/>
        <v>100.11253034883364</v>
      </c>
      <c r="X6" s="90">
        <f t="shared" ca="1" si="5"/>
        <v>100.10162335429553</v>
      </c>
      <c r="Y6" s="90">
        <f t="shared" ca="1" si="5"/>
        <v>99.602438260727013</v>
      </c>
      <c r="Z6" s="90">
        <f t="shared" ca="1" si="5"/>
        <v>99.076238092126829</v>
      </c>
      <c r="AA6" s="90">
        <f t="shared" ca="1" si="5"/>
        <v>99.674804173658487</v>
      </c>
      <c r="AB6" s="90">
        <f t="shared" ca="1" si="5"/>
        <v>98.817996305402957</v>
      </c>
      <c r="AC6" s="90">
        <f t="shared" ca="1" si="5"/>
        <v>102.13683801664561</v>
      </c>
      <c r="AD6" s="90">
        <f t="shared" ca="1" si="5"/>
        <v>101.04587687194864</v>
      </c>
      <c r="AE6" s="90">
        <f ca="1">INDIRECT(AE$1&amp;"!V7")</f>
        <v>103.30499516777714</v>
      </c>
    </row>
    <row r="7" spans="1:31" s="64" customFormat="1" ht="16.2" x14ac:dyDescent="0.2">
      <c r="A7" s="65" t="s">
        <v>143</v>
      </c>
      <c r="B7" s="90">
        <f ca="1">INDIRECT(B$1&amp;"!Q8")</f>
        <v>100.02038745187151</v>
      </c>
      <c r="C7" s="90">
        <f ca="1">INDIRECT(C$1&amp;"!Q8")</f>
        <v>100.10769075969561</v>
      </c>
      <c r="D7" s="90">
        <f ca="1">INDIRECT(D$1&amp;"!V8")</f>
        <v>100.14231878958523</v>
      </c>
      <c r="E7" s="90">
        <f ca="1">INDIRECT(E$1&amp;"!Q8")</f>
        <v>100.44199091347448</v>
      </c>
      <c r="F7" s="90">
        <f ca="1">INDIRECT(F$1&amp;"!Q8")</f>
        <v>100.37275922119268</v>
      </c>
      <c r="G7" s="90">
        <f ca="1">INDIRECT(G$1&amp;"!Q8")</f>
        <v>99.939087739534287</v>
      </c>
      <c r="H7" s="90">
        <f ca="1">INDIRECT(H$1&amp;"!Q8")</f>
        <v>100.18217543838752</v>
      </c>
      <c r="I7" s="90">
        <f ca="1">INDIRECT(I$1&amp;"!V8")</f>
        <v>102.06331849877732</v>
      </c>
      <c r="J7" s="90">
        <f t="shared" ref="J7:AD7" ca="1" si="6">INDIRECT(J$1&amp;"!Q8")</f>
        <v>100.43065697442404</v>
      </c>
      <c r="K7" s="90">
        <f t="shared" ca="1" si="6"/>
        <v>100.20268581858937</v>
      </c>
      <c r="L7" s="90">
        <f t="shared" ca="1" si="6"/>
        <v>98.439854956715635</v>
      </c>
      <c r="M7" s="90">
        <f t="shared" ca="1" si="6"/>
        <v>102.2201994771885</v>
      </c>
      <c r="N7" s="90">
        <f t="shared" ca="1" si="6"/>
        <v>100.67287036182771</v>
      </c>
      <c r="O7" s="90">
        <f t="shared" ca="1" si="6"/>
        <v>100.402835884788</v>
      </c>
      <c r="P7" s="90">
        <f t="shared" ca="1" si="6"/>
        <v>100.49570745836314</v>
      </c>
      <c r="Q7" s="90">
        <f t="shared" ca="1" si="6"/>
        <v>99.977655081150829</v>
      </c>
      <c r="R7" s="90">
        <f t="shared" ca="1" si="6"/>
        <v>99.814720295065996</v>
      </c>
      <c r="S7" s="90">
        <f t="shared" ca="1" si="6"/>
        <v>99.50964360360544</v>
      </c>
      <c r="T7" s="90">
        <f t="shared" ca="1" si="6"/>
        <v>100.32447326732876</v>
      </c>
      <c r="U7" s="90">
        <f t="shared" ca="1" si="6"/>
        <v>100.17505790717681</v>
      </c>
      <c r="V7" s="90">
        <f t="shared" ca="1" si="6"/>
        <v>100.7534805693367</v>
      </c>
      <c r="W7" s="90">
        <f t="shared" ca="1" si="6"/>
        <v>100.28945856297824</v>
      </c>
      <c r="X7" s="90">
        <f t="shared" ca="1" si="6"/>
        <v>100.15705514694535</v>
      </c>
      <c r="Y7" s="90">
        <f t="shared" ca="1" si="6"/>
        <v>99.875828033992448</v>
      </c>
      <c r="Z7" s="90">
        <f t="shared" ca="1" si="6"/>
        <v>99.119242583282556</v>
      </c>
      <c r="AA7" s="90">
        <f t="shared" ca="1" si="6"/>
        <v>99.608895367428431</v>
      </c>
      <c r="AB7" s="90">
        <f t="shared" ca="1" si="6"/>
        <v>98.721438705776848</v>
      </c>
      <c r="AC7" s="90">
        <f t="shared" ca="1" si="6"/>
        <v>101.83308617231827</v>
      </c>
      <c r="AD7" s="90">
        <f t="shared" ca="1" si="6"/>
        <v>101.26903275847307</v>
      </c>
      <c r="AE7" s="90">
        <f ca="1">INDIRECT(AE$1&amp;"!V8")</f>
        <v>103.26553671817852</v>
      </c>
    </row>
    <row r="8" spans="1:31" s="64" customFormat="1" ht="16.2" x14ac:dyDescent="0.2">
      <c r="A8" s="173" t="s">
        <v>144</v>
      </c>
      <c r="B8" s="90">
        <f ca="1">INDIRECT(B$1&amp;"!Q9")</f>
        <v>99.939112596906739</v>
      </c>
      <c r="C8" s="90">
        <f ca="1">INDIRECT(C$1&amp;"!Q9")</f>
        <v>100.02595075604317</v>
      </c>
      <c r="D8" s="90">
        <f ca="1">INDIRECT(D$1&amp;"!V9")</f>
        <v>100.18919643865449</v>
      </c>
      <c r="E8" s="90">
        <f ca="1">INDIRECT(E$1&amp;"!Q9")</f>
        <v>100.20805898673848</v>
      </c>
      <c r="F8" s="90">
        <f ca="1">INDIRECT(F$1&amp;"!Q9")</f>
        <v>100.17131719345454</v>
      </c>
      <c r="G8" s="90">
        <f ca="1">INDIRECT(G$1&amp;"!Q9")</f>
        <v>99.695957267794384</v>
      </c>
      <c r="H8" s="90">
        <f ca="1">INDIRECT(H$1&amp;"!Q9")</f>
        <v>99.974229230928501</v>
      </c>
      <c r="I8" s="90">
        <f ca="1">INDIRECT(I$1&amp;"!V9")</f>
        <v>101.37240009140267</v>
      </c>
      <c r="J8" s="90">
        <f t="shared" ref="J8:AD8" ca="1" si="7">INDIRECT(J$1&amp;"!Q9")</f>
        <v>100.02222086216399</v>
      </c>
      <c r="K8" s="90">
        <f t="shared" ca="1" si="7"/>
        <v>100.25951480619678</v>
      </c>
      <c r="L8" s="90">
        <f t="shared" ca="1" si="7"/>
        <v>97.762337187753118</v>
      </c>
      <c r="M8" s="90">
        <f t="shared" ca="1" si="7"/>
        <v>102.00690058317872</v>
      </c>
      <c r="N8" s="90">
        <f t="shared" ca="1" si="7"/>
        <v>100.60089975313799</v>
      </c>
      <c r="O8" s="90">
        <f t="shared" ca="1" si="7"/>
        <v>100.30059038767141</v>
      </c>
      <c r="P8" s="90">
        <f t="shared" ca="1" si="7"/>
        <v>100.5138629808836</v>
      </c>
      <c r="Q8" s="90">
        <f t="shared" ca="1" si="7"/>
        <v>99.929227983849771</v>
      </c>
      <c r="R8" s="90">
        <f t="shared" ca="1" si="7"/>
        <v>100.21563046829864</v>
      </c>
      <c r="S8" s="90">
        <f t="shared" ca="1" si="7"/>
        <v>99.464283281349211</v>
      </c>
      <c r="T8" s="90">
        <f t="shared" ca="1" si="7"/>
        <v>100.3634215387932</v>
      </c>
      <c r="U8" s="90">
        <f t="shared" ca="1" si="7"/>
        <v>100.24484627947513</v>
      </c>
      <c r="V8" s="90">
        <f t="shared" ca="1" si="7"/>
        <v>100.34289148656073</v>
      </c>
      <c r="W8" s="90">
        <f t="shared" ca="1" si="7"/>
        <v>99.839177116176529</v>
      </c>
      <c r="X8" s="90">
        <f t="shared" ca="1" si="7"/>
        <v>100.232161412156</v>
      </c>
      <c r="Y8" s="90">
        <f t="shared" ca="1" si="7"/>
        <v>100.2270383072872</v>
      </c>
      <c r="Z8" s="90">
        <f t="shared" ca="1" si="7"/>
        <v>99.074976404090933</v>
      </c>
      <c r="AA8" s="90">
        <f t="shared" ca="1" si="7"/>
        <v>99.347834557800383</v>
      </c>
      <c r="AB8" s="90">
        <f t="shared" ca="1" si="7"/>
        <v>98.625449257188691</v>
      </c>
      <c r="AC8" s="90">
        <f t="shared" ca="1" si="7"/>
        <v>101.74003300337615</v>
      </c>
      <c r="AD8" s="90">
        <f t="shared" ca="1" si="7"/>
        <v>100.86066169694227</v>
      </c>
      <c r="AE8" s="90">
        <f ca="1">INDIRECT(AE$1&amp;"!V9")</f>
        <v>102.44476319084703</v>
      </c>
    </row>
    <row r="9" spans="1:31" s="64" customFormat="1" ht="16.2" x14ac:dyDescent="0.2">
      <c r="A9" s="173" t="s">
        <v>145</v>
      </c>
      <c r="B9" s="90">
        <f ca="1">INDIRECT(B$1&amp;"!Q10")</f>
        <v>99.854438325701807</v>
      </c>
      <c r="C9" s="90">
        <f ca="1">INDIRECT(C$1&amp;"!Q10")</f>
        <v>99.969229386223546</v>
      </c>
      <c r="D9" s="90">
        <f ca="1">INDIRECT(D$1&amp;"!V10")</f>
        <v>99.955377957235285</v>
      </c>
      <c r="E9" s="90">
        <f ca="1">INDIRECT(E$1&amp;"!Q10")</f>
        <v>100.51134071359078</v>
      </c>
      <c r="F9" s="90">
        <f ca="1">INDIRECT(F$1&amp;"!Q10")</f>
        <v>99.900754684559658</v>
      </c>
      <c r="G9" s="90">
        <f ca="1">INDIRECT(G$1&amp;"!Q10")</f>
        <v>99.641643942176898</v>
      </c>
      <c r="H9" s="90">
        <f ca="1">INDIRECT(H$1&amp;"!Q10")</f>
        <v>99.460108217108527</v>
      </c>
      <c r="I9" s="90">
        <f ca="1">INDIRECT(I$1&amp;"!V10")</f>
        <v>101.82333838174482</v>
      </c>
      <c r="J9" s="90">
        <f t="shared" ref="J9:AD9" ca="1" si="8">INDIRECT(J$1&amp;"!Q10")</f>
        <v>100.17255221210712</v>
      </c>
      <c r="K9" s="90">
        <f t="shared" ca="1" si="8"/>
        <v>100.62679106943531</v>
      </c>
      <c r="L9" s="90">
        <f t="shared" ca="1" si="8"/>
        <v>97.758225937118894</v>
      </c>
      <c r="M9" s="90">
        <f t="shared" ca="1" si="8"/>
        <v>101.67562377184176</v>
      </c>
      <c r="N9" s="90">
        <f t="shared" ca="1" si="8"/>
        <v>100.34742656226119</v>
      </c>
      <c r="O9" s="90">
        <f t="shared" ca="1" si="8"/>
        <v>100.50918188048823</v>
      </c>
      <c r="P9" s="90">
        <f t="shared" ca="1" si="8"/>
        <v>100.27123174203444</v>
      </c>
      <c r="Q9" s="90">
        <f t="shared" ca="1" si="8"/>
        <v>100.03047778662189</v>
      </c>
      <c r="R9" s="90">
        <f t="shared" ca="1" si="8"/>
        <v>100.19750754299477</v>
      </c>
      <c r="S9" s="90">
        <f t="shared" ca="1" si="8"/>
        <v>99.269656371003805</v>
      </c>
      <c r="T9" s="90">
        <f t="shared" ca="1" si="8"/>
        <v>100.40364990382822</v>
      </c>
      <c r="U9" s="90">
        <f t="shared" ca="1" si="8"/>
        <v>99.871315630461154</v>
      </c>
      <c r="V9" s="90">
        <f t="shared" ca="1" si="8"/>
        <v>100.11397421485184</v>
      </c>
      <c r="W9" s="90">
        <f t="shared" ca="1" si="8"/>
        <v>100.03108402946874</v>
      </c>
      <c r="X9" s="90">
        <f t="shared" ca="1" si="8"/>
        <v>100.18926229965939</v>
      </c>
      <c r="Y9" s="90">
        <f t="shared" ca="1" si="8"/>
        <v>100.33422775501444</v>
      </c>
      <c r="Z9" s="90">
        <f t="shared" ca="1" si="8"/>
        <v>98.997509301996217</v>
      </c>
      <c r="AA9" s="90">
        <f t="shared" ca="1" si="8"/>
        <v>99.418659978642353</v>
      </c>
      <c r="AB9" s="90">
        <f t="shared" ca="1" si="8"/>
        <v>99.137906145780576</v>
      </c>
      <c r="AC9" s="90">
        <f t="shared" ca="1" si="8"/>
        <v>102.08997973055017</v>
      </c>
      <c r="AD9" s="90">
        <f t="shared" ca="1" si="8"/>
        <v>101.57814788090056</v>
      </c>
      <c r="AE9" s="90">
        <f ca="1">INDIRECT(AE$1&amp;"!V10")</f>
        <v>101.45574334127166</v>
      </c>
    </row>
    <row r="10" spans="1:31" s="64" customFormat="1" ht="16.2" x14ac:dyDescent="0.2">
      <c r="A10" s="173" t="s">
        <v>146</v>
      </c>
      <c r="B10" s="90">
        <f ca="1">INDIRECT(B$1&amp;"!Q11")</f>
        <v>99.947021859708101</v>
      </c>
      <c r="C10" s="90">
        <f ca="1">INDIRECT(C$1&amp;"!Q11")</f>
        <v>100.04586029273351</v>
      </c>
      <c r="D10" s="90">
        <f ca="1">INDIRECT(D$1&amp;"!V11")</f>
        <v>100.2674836811296</v>
      </c>
      <c r="E10" s="90">
        <f ca="1">INDIRECT(E$1&amp;"!Q11")</f>
        <v>100.28497689311151</v>
      </c>
      <c r="F10" s="90">
        <f ca="1">INDIRECT(F$1&amp;"!Q11")</f>
        <v>100.08148352898377</v>
      </c>
      <c r="G10" s="90">
        <f ca="1">INDIRECT(G$1&amp;"!Q11")</f>
        <v>99.604821845788152</v>
      </c>
      <c r="H10" s="90">
        <f ca="1">INDIRECT(H$1&amp;"!Q11")</f>
        <v>99.417034658503695</v>
      </c>
      <c r="I10" s="90">
        <f ca="1">INDIRECT(I$1&amp;"!V11")</f>
        <v>102.0475698263696</v>
      </c>
      <c r="J10" s="90">
        <f t="shared" ref="J10:AD10" ca="1" si="9">INDIRECT(J$1&amp;"!Q11")</f>
        <v>100.54739400272403</v>
      </c>
      <c r="K10" s="90">
        <f t="shared" ca="1" si="9"/>
        <v>100.37296767369443</v>
      </c>
      <c r="L10" s="90">
        <f t="shared" ca="1" si="9"/>
        <v>96.550311803600934</v>
      </c>
      <c r="M10" s="90">
        <f t="shared" ca="1" si="9"/>
        <v>101.48677703010047</v>
      </c>
      <c r="N10" s="90">
        <f t="shared" ca="1" si="9"/>
        <v>100.34591333755496</v>
      </c>
      <c r="O10" s="90">
        <f t="shared" ca="1" si="9"/>
        <v>100.13973991310215</v>
      </c>
      <c r="P10" s="90">
        <f t="shared" ca="1" si="9"/>
        <v>100.56420894027305</v>
      </c>
      <c r="Q10" s="90">
        <f t="shared" ca="1" si="9"/>
        <v>99.997792529105055</v>
      </c>
      <c r="R10" s="90">
        <f t="shared" ca="1" si="9"/>
        <v>100.40896500434835</v>
      </c>
      <c r="S10" s="90">
        <f t="shared" ca="1" si="9"/>
        <v>98.95783923098972</v>
      </c>
      <c r="T10" s="90">
        <f t="shared" ca="1" si="9"/>
        <v>100.12818632427987</v>
      </c>
      <c r="U10" s="90">
        <f t="shared" ca="1" si="9"/>
        <v>99.712776142284227</v>
      </c>
      <c r="V10" s="90">
        <f t="shared" ca="1" si="9"/>
        <v>100.27190161164256</v>
      </c>
      <c r="W10" s="90">
        <f t="shared" ca="1" si="9"/>
        <v>100.16411327090032</v>
      </c>
      <c r="X10" s="90">
        <f t="shared" ca="1" si="9"/>
        <v>99.997277485558513</v>
      </c>
      <c r="Y10" s="90">
        <f t="shared" ca="1" si="9"/>
        <v>100.77358693171004</v>
      </c>
      <c r="Z10" s="90">
        <f t="shared" ca="1" si="9"/>
        <v>98.835871179787802</v>
      </c>
      <c r="AA10" s="90">
        <f t="shared" ca="1" si="9"/>
        <v>99.512985143567761</v>
      </c>
      <c r="AB10" s="90">
        <f t="shared" ca="1" si="9"/>
        <v>99.227050860435924</v>
      </c>
      <c r="AC10" s="90">
        <f t="shared" ca="1" si="9"/>
        <v>101.99359206143508</v>
      </c>
      <c r="AD10" s="90">
        <f t="shared" ca="1" si="9"/>
        <v>101.97777947688962</v>
      </c>
      <c r="AE10" s="90">
        <f ca="1">INDIRECT(AE$1&amp;"!V11")</f>
        <v>101.78337759119628</v>
      </c>
    </row>
    <row r="11" spans="1:31" s="64" customFormat="1" ht="16.2" x14ac:dyDescent="0.2">
      <c r="A11" s="173" t="s">
        <v>135</v>
      </c>
      <c r="B11" s="90">
        <f ca="1">INDIRECT(B$1&amp;"!Q12")</f>
        <v>100.00828284304282</v>
      </c>
      <c r="C11" s="90">
        <f ca="1">INDIRECT(C$1&amp;"!Q12")</f>
        <v>100.13452487849239</v>
      </c>
      <c r="D11" s="90">
        <f ca="1">INDIRECT(D$1&amp;"!V12")</f>
        <v>100.46793574041226</v>
      </c>
      <c r="E11" s="90">
        <f ca="1">INDIRECT(E$1&amp;"!Q12")</f>
        <v>100.42488691807424</v>
      </c>
      <c r="F11" s="90">
        <f ca="1">INDIRECT(F$1&amp;"!Q12")</f>
        <v>99.989176856568918</v>
      </c>
      <c r="G11" s="90">
        <f ca="1">INDIRECT(G$1&amp;"!Q12")</f>
        <v>99.482138268391481</v>
      </c>
      <c r="H11" s="90">
        <f ca="1">INDIRECT(H$1&amp;"!Q12")</f>
        <v>99.391202835102945</v>
      </c>
      <c r="I11" s="90">
        <f ca="1">INDIRECT(I$1&amp;"!V12")</f>
        <v>102.0160267070993</v>
      </c>
      <c r="J11" s="90">
        <f t="shared" ref="J11:P11" ca="1" si="10">INDIRECT(J$1&amp;"!Q12")</f>
        <v>100.70587590250106</v>
      </c>
      <c r="K11" s="90">
        <f t="shared" ca="1" si="10"/>
        <v>100.10154404977199</v>
      </c>
      <c r="L11" s="90">
        <f t="shared" ca="1" si="10"/>
        <v>96.79421886295404</v>
      </c>
      <c r="M11" s="90">
        <f t="shared" ca="1" si="10"/>
        <v>101.74953392324004</v>
      </c>
      <c r="N11" s="90">
        <f t="shared" ca="1" si="10"/>
        <v>100.19003531461912</v>
      </c>
      <c r="O11" s="90">
        <f t="shared" ca="1" si="10"/>
        <v>100.03772080517406</v>
      </c>
      <c r="P11" s="90">
        <f t="shared" ca="1" si="10"/>
        <v>100.38221770420223</v>
      </c>
      <c r="Q11" s="90">
        <f t="shared" ref="Q11:AD11" ca="1" si="11">INDIRECT(Q$1&amp;"!Q12")</f>
        <v>99.959315049858589</v>
      </c>
      <c r="R11" s="90">
        <f t="shared" ca="1" si="11"/>
        <v>100.47536681830604</v>
      </c>
      <c r="S11" s="90">
        <f t="shared" ca="1" si="11"/>
        <v>98.974427586752768</v>
      </c>
      <c r="T11" s="90">
        <f t="shared" ca="1" si="11"/>
        <v>100.07983330006059</v>
      </c>
      <c r="U11" s="90">
        <f t="shared" ca="1" si="11"/>
        <v>99.839714000123905</v>
      </c>
      <c r="V11" s="90">
        <f t="shared" ca="1" si="11"/>
        <v>100.34297358764223</v>
      </c>
      <c r="W11" s="90">
        <f t="shared" ca="1" si="11"/>
        <v>100.10866743979101</v>
      </c>
      <c r="X11" s="90">
        <f t="shared" ca="1" si="11"/>
        <v>99.942575221272676</v>
      </c>
      <c r="Y11" s="90">
        <f t="shared" ca="1" si="11"/>
        <v>100.70005692096102</v>
      </c>
      <c r="Z11" s="90">
        <f t="shared" ca="1" si="11"/>
        <v>98.41107432913104</v>
      </c>
      <c r="AA11" s="90">
        <f t="shared" ca="1" si="11"/>
        <v>99.48054766165086</v>
      </c>
      <c r="AB11" s="90">
        <f t="shared" ca="1" si="11"/>
        <v>99.014527528229166</v>
      </c>
      <c r="AC11" s="90">
        <f t="shared" ca="1" si="11"/>
        <v>100.86809414533423</v>
      </c>
      <c r="AD11" s="90">
        <f t="shared" ca="1" si="11"/>
        <v>101.03994455043406</v>
      </c>
      <c r="AE11" s="90">
        <f ca="1">INDIRECT(AE$1&amp;"!V12")</f>
        <v>102.56894341083502</v>
      </c>
    </row>
    <row r="12" spans="1:31" s="64" customFormat="1" ht="16.2" x14ac:dyDescent="0.2">
      <c r="A12" s="173" t="s">
        <v>136</v>
      </c>
      <c r="B12" s="90">
        <f ca="1">INDIRECT(B$1&amp;"!Q13")</f>
        <v>100.01964411724788</v>
      </c>
      <c r="C12" s="90">
        <f ca="1">INDIRECT(C$1&amp;"!Q13")</f>
        <v>100.01916421343304</v>
      </c>
      <c r="D12" s="90">
        <f ca="1">INDIRECT(D$1&amp;"!V13")</f>
        <v>100.54017204234455</v>
      </c>
      <c r="E12" s="90">
        <f ca="1">INDIRECT(E$1&amp;"!Q13")</f>
        <v>100.54512012429547</v>
      </c>
      <c r="F12" s="90">
        <f ca="1">INDIRECT(F$1&amp;"!Q13")</f>
        <v>100.05329095890671</v>
      </c>
      <c r="G12" s="90">
        <f ca="1">INDIRECT(G$1&amp;"!Q13")</f>
        <v>99.656081564432526</v>
      </c>
      <c r="H12" s="90">
        <f ca="1">INDIRECT(H$1&amp;"!Q13")</f>
        <v>99.946936023636383</v>
      </c>
      <c r="I12" s="90">
        <f ca="1">INDIRECT(I$1&amp;"!V13")</f>
        <v>101.47800838648111</v>
      </c>
      <c r="J12" s="90">
        <f t="shared" ref="J12:AD12" ca="1" si="12">INDIRECT(J$1&amp;"!Q13")</f>
        <v>100.74103586190621</v>
      </c>
      <c r="K12" s="90">
        <f t="shared" ca="1" si="12"/>
        <v>100.27048696503753</v>
      </c>
      <c r="L12" s="90">
        <f t="shared" ca="1" si="12"/>
        <v>97.006482786812342</v>
      </c>
      <c r="M12" s="90">
        <f t="shared" ca="1" si="12"/>
        <v>102.49704576039602</v>
      </c>
      <c r="N12" s="90">
        <f t="shared" ca="1" si="12"/>
        <v>100.16587396796139</v>
      </c>
      <c r="O12" s="90">
        <f t="shared" ca="1" si="12"/>
        <v>100.32130139298077</v>
      </c>
      <c r="P12" s="90">
        <f t="shared" ca="1" si="12"/>
        <v>100.20220315115627</v>
      </c>
      <c r="Q12" s="90">
        <f t="shared" ca="1" si="12"/>
        <v>99.806523108593481</v>
      </c>
      <c r="R12" s="90">
        <f t="shared" ca="1" si="12"/>
        <v>99.724967473579113</v>
      </c>
      <c r="S12" s="90">
        <f t="shared" ca="1" si="12"/>
        <v>99.048114052697059</v>
      </c>
      <c r="T12" s="90">
        <f t="shared" ca="1" si="12"/>
        <v>99.780076218569619</v>
      </c>
      <c r="U12" s="90">
        <f t="shared" ca="1" si="12"/>
        <v>100.23885544264985</v>
      </c>
      <c r="V12" s="90">
        <f t="shared" ca="1" si="12"/>
        <v>100.50654378744251</v>
      </c>
      <c r="W12" s="90">
        <f t="shared" ca="1" si="12"/>
        <v>99.877737345838085</v>
      </c>
      <c r="X12" s="90">
        <f t="shared" ca="1" si="12"/>
        <v>99.715581799987532</v>
      </c>
      <c r="Y12" s="90">
        <f t="shared" ca="1" si="12"/>
        <v>100.1729494765144</v>
      </c>
      <c r="Z12" s="90">
        <f t="shared" ca="1" si="12"/>
        <v>98.144055910637491</v>
      </c>
      <c r="AA12" s="90">
        <f t="shared" ca="1" si="12"/>
        <v>99.645857120257176</v>
      </c>
      <c r="AB12" s="90">
        <f t="shared" ca="1" si="12"/>
        <v>99.129900005324984</v>
      </c>
      <c r="AC12" s="90">
        <f t="shared" ca="1" si="12"/>
        <v>99.538700973154448</v>
      </c>
      <c r="AD12" s="90">
        <f t="shared" ca="1" si="12"/>
        <v>99.946563746474254</v>
      </c>
      <c r="AE12" s="90">
        <f ca="1">INDIRECT(AE$1&amp;"!V13")</f>
        <v>104.06977118906488</v>
      </c>
    </row>
    <row r="13" spans="1:31" s="64" customFormat="1" ht="16.2" x14ac:dyDescent="0.2">
      <c r="A13" s="173" t="s">
        <v>137</v>
      </c>
      <c r="B13" s="90">
        <f ca="1">INDIRECT(B$1&amp;"!Q14")</f>
        <v>100.03920702517077</v>
      </c>
      <c r="C13" s="90">
        <f ca="1">INDIRECT(C$1&amp;"!Q14")</f>
        <v>100.05788875940351</v>
      </c>
      <c r="D13" s="90">
        <f ca="1">INDIRECT(D$1&amp;"!V14")</f>
        <v>100.63978256043846</v>
      </c>
      <c r="E13" s="90">
        <f ca="1">INDIRECT(E$1&amp;"!Q14")</f>
        <v>100.33933818002964</v>
      </c>
      <c r="F13" s="90">
        <f ca="1">INDIRECT(F$1&amp;"!Q14")</f>
        <v>100.17677841225685</v>
      </c>
      <c r="G13" s="90">
        <f ca="1">INDIRECT(G$1&amp;"!Q14")</f>
        <v>99.618862412053659</v>
      </c>
      <c r="H13" s="90">
        <f ca="1">INDIRECT(H$1&amp;"!Q14")</f>
        <v>100.3040641951728</v>
      </c>
      <c r="I13" s="90">
        <f ca="1">INDIRECT(I$1&amp;"!V14")</f>
        <v>101.60201078166318</v>
      </c>
      <c r="J13" s="90">
        <f t="shared" ref="J13:AD13" ca="1" si="13">INDIRECT(J$1&amp;"!Q14")</f>
        <v>100.76553931138876</v>
      </c>
      <c r="K13" s="90">
        <f t="shared" ca="1" si="13"/>
        <v>100.46940943264153</v>
      </c>
      <c r="L13" s="90">
        <f t="shared" ca="1" si="13"/>
        <v>97.744944388954508</v>
      </c>
      <c r="M13" s="90">
        <f t="shared" ca="1" si="13"/>
        <v>102.24613878567017</v>
      </c>
      <c r="N13" s="90">
        <f t="shared" ca="1" si="13"/>
        <v>100.26750150904562</v>
      </c>
      <c r="O13" s="90">
        <f t="shared" ca="1" si="13"/>
        <v>99.907432211283336</v>
      </c>
      <c r="P13" s="90">
        <f t="shared" ca="1" si="13"/>
        <v>99.933126309900729</v>
      </c>
      <c r="Q13" s="90">
        <f t="shared" ca="1" si="13"/>
        <v>99.563827357871133</v>
      </c>
      <c r="R13" s="90">
        <f t="shared" ca="1" si="13"/>
        <v>99.71151969775768</v>
      </c>
      <c r="S13" s="90">
        <f t="shared" ca="1" si="13"/>
        <v>98.879500763504623</v>
      </c>
      <c r="T13" s="90">
        <f t="shared" ca="1" si="13"/>
        <v>100.03357416568011</v>
      </c>
      <c r="U13" s="90">
        <f t="shared" ca="1" si="13"/>
        <v>100.45254890109992</v>
      </c>
      <c r="V13" s="90">
        <f t="shared" ca="1" si="13"/>
        <v>100.23584893767728</v>
      </c>
      <c r="W13" s="90">
        <f t="shared" ca="1" si="13"/>
        <v>99.609439911769314</v>
      </c>
      <c r="X13" s="90">
        <f t="shared" ca="1" si="13"/>
        <v>99.764504458375058</v>
      </c>
      <c r="Y13" s="90">
        <f t="shared" ca="1" si="13"/>
        <v>100.23671999519514</v>
      </c>
      <c r="Z13" s="90">
        <f t="shared" ca="1" si="13"/>
        <v>99.01326087948523</v>
      </c>
      <c r="AA13" s="90">
        <f t="shared" ca="1" si="13"/>
        <v>99.703649371350096</v>
      </c>
      <c r="AB13" s="90">
        <f t="shared" ca="1" si="13"/>
        <v>99.055181662115871</v>
      </c>
      <c r="AC13" s="90">
        <f t="shared" ca="1" si="13"/>
        <v>99.483552317020312</v>
      </c>
      <c r="AD13" s="90">
        <f t="shared" ca="1" si="13"/>
        <v>99.569913336610867</v>
      </c>
      <c r="AE13" s="90">
        <f ca="1">INDIRECT(AE$1&amp;"!V14")</f>
        <v>106.42523067756426</v>
      </c>
    </row>
    <row r="14" spans="1:31" s="64" customFormat="1" ht="16.2" x14ac:dyDescent="0.2">
      <c r="A14" s="173" t="s">
        <v>138</v>
      </c>
      <c r="B14" s="90">
        <f ca="1">INDIRECT(B$1&amp;"!Q15")</f>
        <v>100.0397804626428</v>
      </c>
      <c r="C14" s="90">
        <f ca="1">INDIRECT(C$1&amp;"!Q15")</f>
        <v>100.10027997612754</v>
      </c>
      <c r="D14" s="90">
        <f ca="1">INDIRECT(D$1&amp;"!V15")</f>
        <v>100.47462824232663</v>
      </c>
      <c r="E14" s="90">
        <f ca="1">INDIRECT(E$1&amp;"!Q15")</f>
        <v>100.6116948103535</v>
      </c>
      <c r="F14" s="90">
        <f ca="1">INDIRECT(F$1&amp;"!Q15")</f>
        <v>100.29235155599743</v>
      </c>
      <c r="G14" s="90">
        <f ca="1">INDIRECT(G$1&amp;"!Q15")</f>
        <v>99.701071901022388</v>
      </c>
      <c r="H14" s="90">
        <f ca="1">INDIRECT(H$1&amp;"!Q15")</f>
        <v>100.4708234825566</v>
      </c>
      <c r="I14" s="90">
        <f ca="1">INDIRECT(I$1&amp;"!V15")</f>
        <v>102.10430291620538</v>
      </c>
      <c r="J14" s="90">
        <f t="shared" ref="J14:AD14" ca="1" si="14">INDIRECT(J$1&amp;"!Q15")</f>
        <v>100.53848899750521</v>
      </c>
      <c r="K14" s="90">
        <f t="shared" ca="1" si="14"/>
        <v>100.48308268679583</v>
      </c>
      <c r="L14" s="90">
        <f t="shared" ca="1" si="14"/>
        <v>96.770072660464905</v>
      </c>
      <c r="M14" s="90">
        <f t="shared" ca="1" si="14"/>
        <v>102.98811241363354</v>
      </c>
      <c r="N14" s="90">
        <f t="shared" ca="1" si="14"/>
        <v>100.56890437160853</v>
      </c>
      <c r="O14" s="90">
        <f t="shared" ca="1" si="14"/>
        <v>100.40181576852132</v>
      </c>
      <c r="P14" s="90">
        <f t="shared" ca="1" si="14"/>
        <v>100.31265187861811</v>
      </c>
      <c r="Q14" s="90">
        <f t="shared" ca="1" si="14"/>
        <v>99.793065875179934</v>
      </c>
      <c r="R14" s="90">
        <f t="shared" ca="1" si="14"/>
        <v>99.574571277042338</v>
      </c>
      <c r="S14" s="90">
        <f t="shared" ca="1" si="14"/>
        <v>99.144587978423161</v>
      </c>
      <c r="T14" s="90">
        <f t="shared" ca="1" si="14"/>
        <v>99.732810080986269</v>
      </c>
      <c r="U14" s="90">
        <f t="shared" ca="1" si="14"/>
        <v>100.60163251772525</v>
      </c>
      <c r="V14" s="90">
        <f t="shared" ca="1" si="14"/>
        <v>100.37462043981857</v>
      </c>
      <c r="W14" s="90">
        <f t="shared" ca="1" si="14"/>
        <v>99.615501735082617</v>
      </c>
      <c r="X14" s="90">
        <f t="shared" ca="1" si="14"/>
        <v>99.65721526181656</v>
      </c>
      <c r="Y14" s="90">
        <f t="shared" ca="1" si="14"/>
        <v>100.484616318634</v>
      </c>
      <c r="Z14" s="90">
        <f t="shared" ca="1" si="14"/>
        <v>99.278216787296202</v>
      </c>
      <c r="AA14" s="90">
        <f t="shared" ca="1" si="14"/>
        <v>100.2000237052068</v>
      </c>
      <c r="AB14" s="90">
        <f t="shared" ca="1" si="14"/>
        <v>98.930452681251296</v>
      </c>
      <c r="AC14" s="90">
        <f t="shared" ca="1" si="14"/>
        <v>100.75508943121663</v>
      </c>
      <c r="AD14" s="90">
        <f t="shared" ca="1" si="14"/>
        <v>100.22994687518612</v>
      </c>
      <c r="AE14" s="90">
        <f ca="1">INDIRECT(AE$1&amp;"!V15")</f>
        <v>106.60868574374021</v>
      </c>
    </row>
    <row r="15" spans="1:31" s="64" customFormat="1" ht="16.2" x14ac:dyDescent="0.2">
      <c r="A15" s="173" t="s">
        <v>139</v>
      </c>
      <c r="B15" s="90">
        <f ca="1">INDIRECT(B$1&amp;"!Q16")</f>
        <v>100.04753072915993</v>
      </c>
      <c r="C15" s="90">
        <f ca="1">INDIRECT(C$1&amp;"!Q16")</f>
        <v>100.06043989631085</v>
      </c>
      <c r="D15" s="90">
        <f ca="1">INDIRECT(D$1&amp;"!V16")</f>
        <v>100.33592635289506</v>
      </c>
      <c r="E15" s="90">
        <f ca="1">INDIRECT(E$1&amp;"!Q16")</f>
        <v>100.54384822099915</v>
      </c>
      <c r="F15" s="90">
        <f ca="1">INDIRECT(F$1&amp;"!Q16")</f>
        <v>100.08667361581038</v>
      </c>
      <c r="G15" s="90">
        <f ca="1">INDIRECT(G$1&amp;"!Q16")</f>
        <v>99.872417221148666</v>
      </c>
      <c r="H15" s="90">
        <f ca="1">INDIRECT(H$1&amp;"!Q16")</f>
        <v>100.17216438121299</v>
      </c>
      <c r="I15" s="90">
        <f ca="1">INDIRECT(I$1&amp;"!V16")</f>
        <v>101.53096460337805</v>
      </c>
      <c r="J15" s="90">
        <f t="shared" ref="J15:AD15" ca="1" si="15">INDIRECT(J$1&amp;"!Q16")</f>
        <v>100.53393596873642</v>
      </c>
      <c r="K15" s="90">
        <f t="shared" ca="1" si="15"/>
        <v>100.40426248568596</v>
      </c>
      <c r="L15" s="90">
        <f t="shared" ca="1" si="15"/>
        <v>96.607680219034123</v>
      </c>
      <c r="M15" s="90">
        <f t="shared" ca="1" si="15"/>
        <v>102.25587507447625</v>
      </c>
      <c r="N15" s="90">
        <f t="shared" ca="1" si="15"/>
        <v>100.51402174632085</v>
      </c>
      <c r="O15" s="90">
        <f t="shared" ca="1" si="15"/>
        <v>100.72198548469275</v>
      </c>
      <c r="P15" s="90">
        <f t="shared" ca="1" si="15"/>
        <v>100.22708632811725</v>
      </c>
      <c r="Q15" s="90">
        <f t="shared" ca="1" si="15"/>
        <v>99.845241203555517</v>
      </c>
      <c r="R15" s="90">
        <f t="shared" ca="1" si="15"/>
        <v>99.607524447211688</v>
      </c>
      <c r="S15" s="90">
        <f t="shared" ca="1" si="15"/>
        <v>99.587088856008648</v>
      </c>
      <c r="T15" s="90">
        <f t="shared" ca="1" si="15"/>
        <v>99.963353687081963</v>
      </c>
      <c r="U15" s="90">
        <f t="shared" ca="1" si="15"/>
        <v>100.55115776948239</v>
      </c>
      <c r="V15" s="90">
        <f t="shared" ca="1" si="15"/>
        <v>100.76216659072715</v>
      </c>
      <c r="W15" s="90">
        <f t="shared" ca="1" si="15"/>
        <v>99.729573489386652</v>
      </c>
      <c r="X15" s="90">
        <f t="shared" ca="1" si="15"/>
        <v>99.573299649112457</v>
      </c>
      <c r="Y15" s="90">
        <f t="shared" ca="1" si="15"/>
        <v>100.41493534017319</v>
      </c>
      <c r="Z15" s="90">
        <f t="shared" ca="1" si="15"/>
        <v>100.05261887498658</v>
      </c>
      <c r="AA15" s="90">
        <f t="shared" ca="1" si="15"/>
        <v>100.54079102779751</v>
      </c>
      <c r="AB15" s="90">
        <f t="shared" ca="1" si="15"/>
        <v>98.579049969773379</v>
      </c>
      <c r="AC15" s="90">
        <f t="shared" ca="1" si="15"/>
        <v>101.75133428722</v>
      </c>
      <c r="AD15" s="90">
        <f t="shared" ca="1" si="15"/>
        <v>100.64979689623085</v>
      </c>
      <c r="AE15" s="90">
        <f ca="1">INDIRECT(AE$1&amp;"!V16")</f>
        <v>106.43796480123906</v>
      </c>
    </row>
    <row r="16" spans="1:31" s="64" customFormat="1" ht="16.2" x14ac:dyDescent="0.2">
      <c r="A16" s="173" t="s">
        <v>140</v>
      </c>
      <c r="B16" s="90">
        <f ca="1">INDIRECT(B$1&amp;"!Q17")</f>
        <v>100.0705917905899</v>
      </c>
      <c r="C16" s="90">
        <f ca="1">INDIRECT(C$1&amp;"!Q17")</f>
        <v>100.08253784149849</v>
      </c>
      <c r="D16" s="90">
        <f ca="1">INDIRECT(D$1&amp;"!V17")</f>
        <v>100.09898955544394</v>
      </c>
      <c r="E16" s="90">
        <f t="shared" ref="E16:H16" ca="1" si="16">INDIRECT(E$1&amp;"!Q17")</f>
        <v>100.32652718977413</v>
      </c>
      <c r="F16" s="90">
        <f t="shared" ca="1" si="16"/>
        <v>99.89444658557521</v>
      </c>
      <c r="G16" s="90">
        <f t="shared" ca="1" si="16"/>
        <v>99.971462818980598</v>
      </c>
      <c r="H16" s="90">
        <f t="shared" ca="1" si="16"/>
        <v>100.10129583576854</v>
      </c>
      <c r="I16" s="90">
        <f ca="1">INDIRECT(I$1&amp;"!V17")</f>
        <v>102.00228275891567</v>
      </c>
      <c r="J16" s="90">
        <f t="shared" ref="J16:AD16" ca="1" si="17">INDIRECT(J$1&amp;"!Q17")</f>
        <v>100.85212758860204</v>
      </c>
      <c r="K16" s="90">
        <f t="shared" ca="1" si="17"/>
        <v>100.16756515766015</v>
      </c>
      <c r="L16" s="90">
        <f t="shared" ca="1" si="17"/>
        <v>97.173922845226784</v>
      </c>
      <c r="M16" s="90">
        <f t="shared" ca="1" si="17"/>
        <v>101.08392784373916</v>
      </c>
      <c r="N16" s="90">
        <f t="shared" ca="1" si="17"/>
        <v>100.15762146454898</v>
      </c>
      <c r="O16" s="90">
        <f t="shared" ca="1" si="17"/>
        <v>100.73509355911818</v>
      </c>
      <c r="P16" s="90">
        <f t="shared" ca="1" si="17"/>
        <v>100.10114885794972</v>
      </c>
      <c r="Q16" s="90">
        <f t="shared" ca="1" si="17"/>
        <v>99.591661938783346</v>
      </c>
      <c r="R16" s="90">
        <f t="shared" ca="1" si="17"/>
        <v>99.308689365630784</v>
      </c>
      <c r="S16" s="90">
        <f t="shared" ca="1" si="17"/>
        <v>98.961502967820039</v>
      </c>
      <c r="T16" s="90">
        <f t="shared" ca="1" si="17"/>
        <v>99.65168382417437</v>
      </c>
      <c r="U16" s="90">
        <f t="shared" ca="1" si="17"/>
        <v>100.28909389714833</v>
      </c>
      <c r="V16" s="90">
        <f t="shared" ca="1" si="17"/>
        <v>100.42645290125351</v>
      </c>
      <c r="W16" s="90">
        <f t="shared" ca="1" si="17"/>
        <v>100.10350254464282</v>
      </c>
      <c r="X16" s="90">
        <f t="shared" ca="1" si="17"/>
        <v>99.355881459406305</v>
      </c>
      <c r="Y16" s="90">
        <f t="shared" ca="1" si="17"/>
        <v>100.06562112901688</v>
      </c>
      <c r="Z16" s="90">
        <f t="shared" ca="1" si="17"/>
        <v>99.509947263417303</v>
      </c>
      <c r="AA16" s="90">
        <f t="shared" ca="1" si="17"/>
        <v>100.02417273189211</v>
      </c>
      <c r="AB16" s="90">
        <f t="shared" ca="1" si="17"/>
        <v>98.553169818204594</v>
      </c>
      <c r="AC16" s="90">
        <f t="shared" ca="1" si="17"/>
        <v>100.82523509853706</v>
      </c>
      <c r="AD16" s="90">
        <f t="shared" ca="1" si="17"/>
        <v>99.087020220303458</v>
      </c>
      <c r="AE16" s="90">
        <f ca="1">INDIRECT(AE$1&amp;"!V17")</f>
        <v>105.70017870352584</v>
      </c>
    </row>
    <row r="17" spans="1:31" s="64" customFormat="1" ht="16.2" x14ac:dyDescent="0.2">
      <c r="A17" s="173" t="s">
        <v>141</v>
      </c>
      <c r="B17" s="90">
        <f ca="1">INDIRECT(B$1&amp;"!Q18")</f>
        <v>100.08013529615</v>
      </c>
      <c r="C17" s="90">
        <f ca="1">INDIRECT(C$1&amp;"!Q18")</f>
        <v>100.17366764381575</v>
      </c>
      <c r="D17" s="90">
        <f ca="1">INDIRECT(D$1&amp;"!V18")</f>
        <v>100.9025691971265</v>
      </c>
      <c r="E17" s="90">
        <f ca="1">INDIRECT(E$1&amp;"!Q18")</f>
        <v>100.00751352038935</v>
      </c>
      <c r="F17" s="90">
        <f ca="1">INDIRECT(F$1&amp;"!Q18")</f>
        <v>99.97311188863857</v>
      </c>
      <c r="G17" s="90">
        <f ca="1">INDIRECT(G$1&amp;"!Q18")</f>
        <v>99.562888387903016</v>
      </c>
      <c r="H17" s="90">
        <f ca="1">INDIRECT(H$1&amp;"!Q18")</f>
        <v>99.611682355151459</v>
      </c>
      <c r="I17" s="90">
        <f ca="1">INDIRECT(I$1&amp;"!V18")</f>
        <v>102.23860050740458</v>
      </c>
      <c r="J17" s="90">
        <f t="shared" ref="J17:AD17" ca="1" si="18">INDIRECT(J$1&amp;"!Q18")</f>
        <v>100.85567113752225</v>
      </c>
      <c r="K17" s="90">
        <f t="shared" ca="1" si="18"/>
        <v>99.989469027014337</v>
      </c>
      <c r="L17" s="90">
        <f t="shared" ca="1" si="18"/>
        <v>97.056612686521376</v>
      </c>
      <c r="M17" s="90">
        <f t="shared" ca="1" si="18"/>
        <v>101.48913455628816</v>
      </c>
      <c r="N17" s="90">
        <f t="shared" ca="1" si="18"/>
        <v>100.0645648870494</v>
      </c>
      <c r="O17" s="90">
        <f t="shared" ca="1" si="18"/>
        <v>100.56853649416249</v>
      </c>
      <c r="P17" s="90">
        <f t="shared" ca="1" si="18"/>
        <v>100.08065468821441</v>
      </c>
      <c r="Q17" s="90">
        <f t="shared" ca="1" si="18"/>
        <v>99.621805472590481</v>
      </c>
      <c r="R17" s="90">
        <f t="shared" ca="1" si="18"/>
        <v>99.163016020377398</v>
      </c>
      <c r="S17" s="90">
        <f t="shared" ca="1" si="18"/>
        <v>98.687517187667225</v>
      </c>
      <c r="T17" s="90">
        <f t="shared" ca="1" si="18"/>
        <v>99.749640788865008</v>
      </c>
      <c r="U17" s="90">
        <f t="shared" ca="1" si="18"/>
        <v>100.47047476175383</v>
      </c>
      <c r="V17" s="90">
        <f t="shared" ca="1" si="18"/>
        <v>100.27829316403658</v>
      </c>
      <c r="W17" s="90">
        <f t="shared" ca="1" si="18"/>
        <v>99.922252564409646</v>
      </c>
      <c r="X17" s="90">
        <f t="shared" ca="1" si="18"/>
        <v>99.396148376430489</v>
      </c>
      <c r="Y17" s="90">
        <f t="shared" ca="1" si="18"/>
        <v>99.926814546558219</v>
      </c>
      <c r="Z17" s="90">
        <f t="shared" ca="1" si="18"/>
        <v>99.454869307902641</v>
      </c>
      <c r="AA17" s="90">
        <f t="shared" ca="1" si="18"/>
        <v>99.632225672046886</v>
      </c>
      <c r="AB17" s="90">
        <f t="shared" ca="1" si="18"/>
        <v>98.80880536295021</v>
      </c>
      <c r="AC17" s="90">
        <f t="shared" ca="1" si="18"/>
        <v>101.43065943548737</v>
      </c>
      <c r="AD17" s="90">
        <f t="shared" ca="1" si="18"/>
        <v>101.23214822735991</v>
      </c>
      <c r="AE17" s="90">
        <f ca="1">INDIRECT(AE$1&amp;"!V18")</f>
        <v>105.61474114081477</v>
      </c>
    </row>
    <row r="18" spans="1:31" s="64" customFormat="1" ht="16.2" x14ac:dyDescent="0.2">
      <c r="A18" s="173" t="s">
        <v>142</v>
      </c>
      <c r="B18" s="90">
        <f ca="1">INDIRECT(B$1&amp;"!Q19")</f>
        <v>100.12898641711141</v>
      </c>
      <c r="C18" s="90">
        <f ca="1">INDIRECT(C$1&amp;"!Q19")</f>
        <v>100.37225386278126</v>
      </c>
      <c r="D18" s="90">
        <f ca="1">INDIRECT(D$1&amp;"!V19")</f>
        <v>100.5313004265562</v>
      </c>
      <c r="E18" s="90">
        <f ca="1">INDIRECT(E$1&amp;"!Q19")</f>
        <v>100.36669161884303</v>
      </c>
      <c r="F18" s="90">
        <f ca="1">INDIRECT(F$1&amp;"!Q19")</f>
        <v>100.24428300051491</v>
      </c>
      <c r="G18" s="90">
        <f ca="1">INDIRECT(G$1&amp;"!Q19")</f>
        <v>99.720309916452081</v>
      </c>
      <c r="H18" s="90">
        <f ca="1">INDIRECT(H$1&amp;"!Q19")</f>
        <v>99.975874732793883</v>
      </c>
      <c r="I18" s="90">
        <f ca="1">INDIRECT(I$1&amp;"!V19")</f>
        <v>102.08367095343289</v>
      </c>
      <c r="J18" s="90">
        <f t="shared" ref="J18:AD18" ca="1" si="19">INDIRECT(J$1&amp;"!Q19")</f>
        <v>100.95077746994517</v>
      </c>
      <c r="K18" s="90">
        <f t="shared" ca="1" si="19"/>
        <v>100.2387700823959</v>
      </c>
      <c r="L18" s="90">
        <f t="shared" ca="1" si="19"/>
        <v>97.972459501938729</v>
      </c>
      <c r="M18" s="90">
        <f t="shared" ca="1" si="19"/>
        <v>102.94986165471893</v>
      </c>
      <c r="N18" s="90">
        <f t="shared" ca="1" si="19"/>
        <v>100.29217162784465</v>
      </c>
      <c r="O18" s="90">
        <f t="shared" ca="1" si="19"/>
        <v>100.4004961533977</v>
      </c>
      <c r="P18" s="90">
        <f t="shared" ca="1" si="19"/>
        <v>100.06994604552024</v>
      </c>
      <c r="Q18" s="90">
        <f t="shared" ca="1" si="19"/>
        <v>99.746130012062636</v>
      </c>
      <c r="R18" s="90">
        <f t="shared" ca="1" si="19"/>
        <v>99.457100514887316</v>
      </c>
      <c r="S18" s="90">
        <f t="shared" ca="1" si="19"/>
        <v>98.722035987329065</v>
      </c>
      <c r="T18" s="90">
        <f t="shared" ca="1" si="19"/>
        <v>100.02296699130706</v>
      </c>
      <c r="U18" s="90">
        <f t="shared" ca="1" si="19"/>
        <v>100.71495666894397</v>
      </c>
      <c r="V18" s="90">
        <f t="shared" ca="1" si="19"/>
        <v>100.23158078441988</v>
      </c>
      <c r="W18" s="90">
        <f t="shared" ca="1" si="19"/>
        <v>99.842295448541151</v>
      </c>
      <c r="X18" s="90">
        <f t="shared" ca="1" si="19"/>
        <v>99.494544803413561</v>
      </c>
      <c r="Y18" s="90">
        <f t="shared" ca="1" si="19"/>
        <v>99.780209678485463</v>
      </c>
      <c r="Z18" s="90">
        <f t="shared" ca="1" si="19"/>
        <v>98.990648314323892</v>
      </c>
      <c r="AA18" s="90">
        <f t="shared" ca="1" si="19"/>
        <v>99.692354958938139</v>
      </c>
      <c r="AB18" s="90">
        <f t="shared" ca="1" si="19"/>
        <v>99.152439534881935</v>
      </c>
      <c r="AC18" s="90">
        <f t="shared" ca="1" si="19"/>
        <v>102.51892754124788</v>
      </c>
      <c r="AD18" s="90">
        <f t="shared" ca="1" si="19"/>
        <v>100.44261616223289</v>
      </c>
      <c r="AE18" s="90">
        <f ca="1">INDIRECT(AE$1&amp;"!V19")</f>
        <v>105.98161323539725</v>
      </c>
    </row>
    <row r="19" spans="1:31" ht="16.2" x14ac:dyDescent="0.2">
      <c r="A19" s="65" t="s">
        <v>150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33203125" customWidth="1"/>
    <col min="3" max="3" width="10.44140625" customWidth="1"/>
    <col min="4" max="4" width="10.21875" customWidth="1"/>
    <col min="5" max="5" width="10.44140625" customWidth="1"/>
    <col min="6" max="6" width="10.77734375" customWidth="1"/>
    <col min="7" max="7" width="10.21875" customWidth="1"/>
    <col min="8" max="8" width="10.109375" customWidth="1"/>
    <col min="9" max="9" width="10.6640625" customWidth="1"/>
    <col min="10" max="10" width="10" customWidth="1"/>
    <col min="11" max="11" width="9.77734375" customWidth="1"/>
    <col min="12" max="12" width="10.6640625" customWidth="1"/>
    <col min="13" max="13" width="10.21875" customWidth="1"/>
    <col min="14" max="14" width="6.33203125" customWidth="1"/>
    <col min="15" max="15" width="11.33203125" customWidth="1"/>
    <col min="16" max="16" width="10.77734375" customWidth="1"/>
    <col min="17" max="17" width="6.44140625" customWidth="1"/>
    <col min="18" max="21" width="3.66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15" t="s">
        <v>51</v>
      </c>
    </row>
    <row r="2" spans="1:23" ht="16.2" x14ac:dyDescent="0.3">
      <c r="A2" s="26" t="s">
        <v>46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82" t="s">
        <v>79</v>
      </c>
      <c r="M2" s="81" t="s">
        <v>81</v>
      </c>
      <c r="N2" s="99" t="s">
        <v>29</v>
      </c>
      <c r="O2" s="52" t="s">
        <v>80</v>
      </c>
      <c r="P2" s="52" t="s">
        <v>82</v>
      </c>
      <c r="Q2" s="99" t="s">
        <v>29</v>
      </c>
      <c r="R2" s="33" t="s">
        <v>86</v>
      </c>
      <c r="S2" s="33" t="s">
        <v>86</v>
      </c>
      <c r="T2" s="33" t="s">
        <v>87</v>
      </c>
      <c r="U2" s="33" t="s">
        <v>88</v>
      </c>
      <c r="V2" s="14" t="s">
        <v>153</v>
      </c>
    </row>
    <row r="3" spans="1:23" ht="15.9" customHeight="1" x14ac:dyDescent="0.3">
      <c r="A3" s="94">
        <v>8</v>
      </c>
      <c r="B3" s="47">
        <v>109.94736842105263</v>
      </c>
      <c r="C3" s="47">
        <v>106.7229885057471</v>
      </c>
      <c r="D3" s="42">
        <v>110.36874999999998</v>
      </c>
      <c r="E3" s="42">
        <v>105.518</v>
      </c>
      <c r="F3" s="47">
        <v>109.6</v>
      </c>
      <c r="G3" s="47">
        <v>106.31666666666668</v>
      </c>
      <c r="H3" s="47">
        <v>106.833</v>
      </c>
      <c r="I3" s="47">
        <v>106.3</v>
      </c>
      <c r="J3" s="47">
        <v>110.91</v>
      </c>
      <c r="K3" s="47"/>
      <c r="L3" s="45">
        <v>110</v>
      </c>
      <c r="M3" s="42">
        <f t="shared" ref="M3:M10" si="0">AVERAGE(B3,D3,F3,J3,K3)</f>
        <v>110.20652960526314</v>
      </c>
      <c r="N3" s="42">
        <f>MAX(B3,D3,F3,J3,K3)-MIN(B3,D3,F3,J3,K3)</f>
        <v>1.3100000000000023</v>
      </c>
      <c r="O3" s="45">
        <v>107</v>
      </c>
      <c r="P3" s="42">
        <f t="shared" ref="P3:P10" si="1">AVERAGE(C3,E3,G3,H3,I3)</f>
        <v>106.33813103448274</v>
      </c>
      <c r="Q3" s="42">
        <f>MAX(C3,E3,G3,H3,I3)-MIN(C3,E3,G3,H3,I3)</f>
        <v>1.3149999999999977</v>
      </c>
      <c r="R3" s="22">
        <v>107</v>
      </c>
      <c r="S3" s="106">
        <v>113</v>
      </c>
      <c r="T3" s="23">
        <v>104</v>
      </c>
      <c r="U3" s="23">
        <v>110</v>
      </c>
      <c r="V3" s="54">
        <f>P3/P3*100</f>
        <v>100</v>
      </c>
    </row>
    <row r="4" spans="1:23" ht="15.9" customHeight="1" x14ac:dyDescent="0.3">
      <c r="A4" s="94">
        <v>9</v>
      </c>
      <c r="B4" s="47">
        <v>110.01874999999997</v>
      </c>
      <c r="C4" s="47">
        <v>106.33164556962026</v>
      </c>
      <c r="D4" s="42">
        <v>109.89411764705882</v>
      </c>
      <c r="E4" s="47">
        <v>105.938</v>
      </c>
      <c r="F4" s="47">
        <v>109.85</v>
      </c>
      <c r="G4" s="47">
        <v>107.212</v>
      </c>
      <c r="H4" s="47">
        <v>107.01600000000001</v>
      </c>
      <c r="I4" s="47">
        <v>106.7</v>
      </c>
      <c r="J4" s="47">
        <v>110.8</v>
      </c>
      <c r="K4" s="47">
        <v>110</v>
      </c>
      <c r="L4" s="45">
        <v>110</v>
      </c>
      <c r="M4" s="42">
        <f t="shared" si="0"/>
        <v>110.11257352941175</v>
      </c>
      <c r="N4" s="42">
        <f t="shared" ref="N4:N9" si="2">MAX(B4,D4,F4,J4,K4)-MIN(B4,D4,F4,J4,K4)</f>
        <v>0.95000000000000284</v>
      </c>
      <c r="O4" s="45">
        <v>107</v>
      </c>
      <c r="P4" s="42">
        <f t="shared" si="1"/>
        <v>106.63952911392406</v>
      </c>
      <c r="Q4" s="42">
        <f t="shared" ref="Q4:Q10" si="3">MAX(C4,E4,G4,H4,I4)-MIN(C4,E4,G4,H4,I4)</f>
        <v>1.2740000000000009</v>
      </c>
      <c r="R4" s="22">
        <v>107</v>
      </c>
      <c r="S4" s="106">
        <v>113</v>
      </c>
      <c r="T4" s="23">
        <v>104</v>
      </c>
      <c r="U4" s="23">
        <v>110</v>
      </c>
      <c r="V4" s="54">
        <f>P4/P$3*100</f>
        <v>100.2834336813232</v>
      </c>
    </row>
    <row r="5" spans="1:23" ht="15.9" customHeight="1" x14ac:dyDescent="0.3">
      <c r="A5" s="94">
        <v>10</v>
      </c>
      <c r="B5" s="47">
        <v>109.99047619047617</v>
      </c>
      <c r="C5" s="47">
        <v>106.05952380952381</v>
      </c>
      <c r="D5" s="42">
        <v>110.57368421052632</v>
      </c>
      <c r="E5" s="42">
        <v>105.22499999999999</v>
      </c>
      <c r="F5" s="47">
        <v>109.9047619047619</v>
      </c>
      <c r="G5" s="47">
        <v>106.5809523809524</v>
      </c>
      <c r="H5" s="47">
        <v>107.185</v>
      </c>
      <c r="I5" s="47">
        <v>107.4</v>
      </c>
      <c r="J5" s="47">
        <v>110.54</v>
      </c>
      <c r="K5" s="47">
        <v>110.4</v>
      </c>
      <c r="L5" s="45">
        <v>110</v>
      </c>
      <c r="M5" s="42">
        <f t="shared" si="0"/>
        <v>110.2817844611529</v>
      </c>
      <c r="N5" s="42">
        <f t="shared" si="2"/>
        <v>0.66892230576442557</v>
      </c>
      <c r="O5" s="45">
        <v>107</v>
      </c>
      <c r="P5" s="42">
        <f t="shared" si="1"/>
        <v>106.49009523809525</v>
      </c>
      <c r="Q5" s="42">
        <f t="shared" si="3"/>
        <v>2.1750000000000114</v>
      </c>
      <c r="R5" s="22">
        <v>107</v>
      </c>
      <c r="S5" s="106">
        <v>113</v>
      </c>
      <c r="T5" s="23">
        <v>104</v>
      </c>
      <c r="U5" s="23">
        <v>110</v>
      </c>
      <c r="V5" s="54">
        <f t="shared" ref="V5:V20" si="4">P5/P$3*100</f>
        <v>100.14290659628315</v>
      </c>
    </row>
    <row r="6" spans="1:23" ht="15.9" customHeight="1" x14ac:dyDescent="0.3">
      <c r="A6" s="94">
        <v>11</v>
      </c>
      <c r="B6" s="47">
        <v>110.18947368421053</v>
      </c>
      <c r="C6" s="47">
        <v>106.0060975609756</v>
      </c>
      <c r="D6" s="42">
        <v>110.39473684210526</v>
      </c>
      <c r="E6" s="42">
        <v>106.283</v>
      </c>
      <c r="F6" s="47">
        <v>109.72222222222223</v>
      </c>
      <c r="G6" s="47">
        <v>106.51481481481486</v>
      </c>
      <c r="H6" s="47">
        <v>106.51600000000001</v>
      </c>
      <c r="I6" s="47">
        <v>107.5</v>
      </c>
      <c r="J6" s="47">
        <v>110.51</v>
      </c>
      <c r="K6" s="47">
        <v>110.2</v>
      </c>
      <c r="L6" s="45">
        <v>110</v>
      </c>
      <c r="M6" s="42">
        <f t="shared" si="0"/>
        <v>110.2032865497076</v>
      </c>
      <c r="N6" s="42">
        <f t="shared" si="2"/>
        <v>0.78777777777777658</v>
      </c>
      <c r="O6" s="45">
        <v>107</v>
      </c>
      <c r="P6" s="42">
        <f t="shared" si="1"/>
        <v>106.56398247515808</v>
      </c>
      <c r="Q6" s="42">
        <f t="shared" si="3"/>
        <v>1.4939024390243958</v>
      </c>
      <c r="R6" s="22">
        <v>107</v>
      </c>
      <c r="S6" s="106">
        <v>113</v>
      </c>
      <c r="T6" s="23">
        <v>104</v>
      </c>
      <c r="U6" s="23">
        <v>110</v>
      </c>
      <c r="V6" s="54">
        <f t="shared" si="4"/>
        <v>100.21238989107502</v>
      </c>
    </row>
    <row r="7" spans="1:23" ht="15.9" customHeight="1" x14ac:dyDescent="0.3">
      <c r="A7" s="94">
        <v>12</v>
      </c>
      <c r="B7" s="47">
        <v>110</v>
      </c>
      <c r="C7" s="47">
        <v>106.89666666666663</v>
      </c>
      <c r="D7" s="42">
        <v>110.48333333333333</v>
      </c>
      <c r="E7" s="42">
        <v>106.364</v>
      </c>
      <c r="F7" s="47">
        <v>110.1</v>
      </c>
      <c r="G7" s="47">
        <v>106.2923076923077</v>
      </c>
      <c r="H7" s="47">
        <v>105.804</v>
      </c>
      <c r="I7" s="47">
        <v>107.1</v>
      </c>
      <c r="J7" s="47">
        <v>110.46</v>
      </c>
      <c r="K7" s="47">
        <v>110.26666666666667</v>
      </c>
      <c r="L7" s="45">
        <v>110</v>
      </c>
      <c r="M7" s="42">
        <f t="shared" si="0"/>
        <v>110.26200000000001</v>
      </c>
      <c r="N7" s="42">
        <f t="shared" si="2"/>
        <v>0.48333333333333428</v>
      </c>
      <c r="O7" s="45">
        <v>107</v>
      </c>
      <c r="P7" s="42">
        <f t="shared" si="1"/>
        <v>106.49139487179487</v>
      </c>
      <c r="Q7" s="42">
        <f t="shared" si="3"/>
        <v>1.2959999999999923</v>
      </c>
      <c r="R7" s="22">
        <v>107</v>
      </c>
      <c r="S7" s="106">
        <v>113</v>
      </c>
      <c r="T7" s="23">
        <v>104</v>
      </c>
      <c r="U7" s="23">
        <v>110</v>
      </c>
      <c r="V7" s="54">
        <f t="shared" si="4"/>
        <v>100.14412876718927</v>
      </c>
    </row>
    <row r="8" spans="1:23" ht="15.9" customHeight="1" x14ac:dyDescent="0.3">
      <c r="A8" s="94">
        <v>1</v>
      </c>
      <c r="B8" s="47">
        <v>109.97894736842105</v>
      </c>
      <c r="C8" s="47">
        <v>107.01368421052625</v>
      </c>
      <c r="D8" s="42">
        <v>110.5125</v>
      </c>
      <c r="E8" s="42">
        <v>106.65900000000001</v>
      </c>
      <c r="F8" s="47">
        <v>109.78947368421052</v>
      </c>
      <c r="G8" s="47">
        <v>106.29166666666669</v>
      </c>
      <c r="H8" s="47">
        <v>105.883</v>
      </c>
      <c r="I8" s="47">
        <v>106.6</v>
      </c>
      <c r="J8" s="47">
        <v>110.42</v>
      </c>
      <c r="K8" s="47">
        <v>110.14285714285714</v>
      </c>
      <c r="L8" s="45">
        <v>110</v>
      </c>
      <c r="M8" s="42">
        <f t="shared" si="0"/>
        <v>110.16875563909775</v>
      </c>
      <c r="N8" s="42">
        <f t="shared" si="2"/>
        <v>0.72302631578948251</v>
      </c>
      <c r="O8" s="45">
        <v>107</v>
      </c>
      <c r="P8" s="42">
        <f t="shared" si="1"/>
        <v>106.48947017543858</v>
      </c>
      <c r="Q8" s="42">
        <f t="shared" si="3"/>
        <v>1.1306842105262547</v>
      </c>
      <c r="R8" s="22">
        <v>107</v>
      </c>
      <c r="S8" s="106">
        <v>113</v>
      </c>
      <c r="T8" s="23">
        <v>104</v>
      </c>
      <c r="U8" s="23">
        <v>110</v>
      </c>
      <c r="V8" s="54">
        <f t="shared" si="4"/>
        <v>100.14231878958523</v>
      </c>
    </row>
    <row r="9" spans="1:23" ht="15.9" customHeight="1" x14ac:dyDescent="0.3">
      <c r="A9" s="94">
        <v>2</v>
      </c>
      <c r="B9" s="47">
        <v>109.99276061776062</v>
      </c>
      <c r="C9" s="47">
        <v>106.7074468085106</v>
      </c>
      <c r="D9" s="42">
        <v>110.14000000000001</v>
      </c>
      <c r="E9" s="42">
        <v>105.788</v>
      </c>
      <c r="F9" s="47">
        <v>110</v>
      </c>
      <c r="G9" s="47">
        <v>106.74814814814815</v>
      </c>
      <c r="H9" s="47">
        <v>106.453</v>
      </c>
      <c r="I9" s="47">
        <v>107</v>
      </c>
      <c r="J9" s="47">
        <v>110.46</v>
      </c>
      <c r="K9" s="47">
        <v>110</v>
      </c>
      <c r="L9" s="45">
        <v>110</v>
      </c>
      <c r="M9" s="42">
        <f t="shared" si="0"/>
        <v>110.11855212355212</v>
      </c>
      <c r="N9" s="42">
        <f t="shared" si="2"/>
        <v>0.46723938223937012</v>
      </c>
      <c r="O9" s="45">
        <v>107</v>
      </c>
      <c r="P9" s="42">
        <f t="shared" si="1"/>
        <v>106.53931899133174</v>
      </c>
      <c r="Q9" s="42">
        <f t="shared" si="3"/>
        <v>1.2120000000000033</v>
      </c>
      <c r="R9" s="22">
        <v>107</v>
      </c>
      <c r="S9" s="106">
        <v>113</v>
      </c>
      <c r="T9" s="23">
        <v>104</v>
      </c>
      <c r="U9" s="23">
        <v>110</v>
      </c>
      <c r="V9" s="54">
        <f t="shared" si="4"/>
        <v>100.18919643865449</v>
      </c>
    </row>
    <row r="10" spans="1:23" ht="15.9" customHeight="1" x14ac:dyDescent="0.3">
      <c r="A10" s="94">
        <v>3</v>
      </c>
      <c r="B10" s="47">
        <v>110.07368421052632</v>
      </c>
      <c r="C10" s="47">
        <v>106.72068965517245</v>
      </c>
      <c r="D10" s="42">
        <v>110.18888888888887</v>
      </c>
      <c r="E10" s="42">
        <v>105.867</v>
      </c>
      <c r="F10" s="47">
        <v>109.95454545454545</v>
      </c>
      <c r="G10" s="47">
        <v>106.18571428571428</v>
      </c>
      <c r="H10" s="47">
        <v>105.88</v>
      </c>
      <c r="I10" s="47">
        <v>106.8</v>
      </c>
      <c r="J10" s="47">
        <v>110.65</v>
      </c>
      <c r="K10" s="47">
        <v>110.30769230769231</v>
      </c>
      <c r="L10" s="45">
        <v>110</v>
      </c>
      <c r="M10" s="42">
        <f t="shared" si="0"/>
        <v>110.23496217233057</v>
      </c>
      <c r="N10" s="42">
        <f>MAX(B10,D10,F10,HJ10,K10)-MIN(B10,D10,F10,J10,K10)</f>
        <v>0.35314685314685335</v>
      </c>
      <c r="O10" s="45">
        <v>107</v>
      </c>
      <c r="P10" s="42">
        <f t="shared" si="1"/>
        <v>106.29068078817734</v>
      </c>
      <c r="Q10" s="42">
        <f t="shared" si="3"/>
        <v>0.93299999999999272</v>
      </c>
      <c r="R10" s="22">
        <v>107</v>
      </c>
      <c r="S10" s="106">
        <v>113</v>
      </c>
      <c r="T10" s="23">
        <v>104</v>
      </c>
      <c r="U10" s="23">
        <v>110</v>
      </c>
      <c r="V10" s="54">
        <f t="shared" si="4"/>
        <v>99.955377957235285</v>
      </c>
    </row>
    <row r="11" spans="1:23" ht="15.9" customHeight="1" x14ac:dyDescent="0.3">
      <c r="A11" s="94">
        <v>4</v>
      </c>
      <c r="B11" s="47">
        <v>110.07631578947365</v>
      </c>
      <c r="C11" s="47">
        <v>106.56590909090909</v>
      </c>
      <c r="D11" s="42">
        <v>110.48333333333332</v>
      </c>
      <c r="E11" s="42">
        <v>105.438</v>
      </c>
      <c r="F11" s="47">
        <v>110.25</v>
      </c>
      <c r="G11" s="47">
        <v>107.38636363636365</v>
      </c>
      <c r="H11" s="47">
        <v>109.572</v>
      </c>
      <c r="I11" s="47">
        <v>107.1</v>
      </c>
      <c r="J11" s="47">
        <v>110.58</v>
      </c>
      <c r="K11" s="47">
        <v>110</v>
      </c>
      <c r="L11" s="45">
        <v>110</v>
      </c>
      <c r="M11" s="42">
        <f t="shared" ref="M11:M19" si="5">AVERAGE(B11,D11,F11,H11,J11,K11)</f>
        <v>110.16027485380117</v>
      </c>
      <c r="N11" s="42">
        <f>MAX(B11,D11,F11,H11,J11,K11)-MIN(B11,D11,F11,H11,J11,K11)</f>
        <v>1.0079999999999956</v>
      </c>
      <c r="O11" s="45">
        <v>107</v>
      </c>
      <c r="P11" s="42">
        <f t="shared" ref="P11:P19" si="6">AVERAGE(C11,E11,G11,I11)</f>
        <v>106.6225681818182</v>
      </c>
      <c r="Q11" s="42">
        <f>MAX(C11,E11,G11,I11)-MIN(C11,E11,G11,I11)</f>
        <v>1.9483636363636521</v>
      </c>
      <c r="R11" s="22">
        <v>107</v>
      </c>
      <c r="S11" s="106">
        <v>113</v>
      </c>
      <c r="T11" s="23">
        <v>104</v>
      </c>
      <c r="U11" s="23">
        <v>110</v>
      </c>
      <c r="V11" s="54">
        <f t="shared" si="4"/>
        <v>100.2674836811296</v>
      </c>
    </row>
    <row r="12" spans="1:23" ht="15.9" customHeight="1" x14ac:dyDescent="0.3">
      <c r="A12" s="94">
        <v>5</v>
      </c>
      <c r="B12" s="47">
        <v>110.08421052631576</v>
      </c>
      <c r="C12" s="47">
        <v>106.54285714285717</v>
      </c>
      <c r="D12" s="42">
        <v>110.35333333333334</v>
      </c>
      <c r="E12" s="42">
        <v>106.887</v>
      </c>
      <c r="F12" s="47">
        <v>109.94736842105263</v>
      </c>
      <c r="G12" s="47">
        <v>107.41304347826085</v>
      </c>
      <c r="H12" s="47">
        <v>110.477</v>
      </c>
      <c r="I12" s="47">
        <v>106.5</v>
      </c>
      <c r="J12" s="47">
        <v>110.66</v>
      </c>
      <c r="K12" s="47">
        <v>110.06666666666666</v>
      </c>
      <c r="L12" s="45">
        <v>110</v>
      </c>
      <c r="M12" s="42">
        <f t="shared" si="5"/>
        <v>110.26476315789473</v>
      </c>
      <c r="N12" s="42">
        <f t="shared" ref="N12:N20" si="7">MAX(B12,D12,F12,H12,J12,K12)-MIN(B12,D12,F12,H12,J12,K12)</f>
        <v>0.71263157894736651</v>
      </c>
      <c r="O12" s="45">
        <v>107</v>
      </c>
      <c r="P12" s="42">
        <f t="shared" si="6"/>
        <v>106.8357251552795</v>
      </c>
      <c r="Q12" s="42">
        <f t="shared" ref="Q12:Q20" si="8">MAX(C12,E12,G12,I12)-MIN(C12,E12,G12,I12)</f>
        <v>0.91304347826084609</v>
      </c>
      <c r="R12" s="22">
        <v>107</v>
      </c>
      <c r="S12" s="106">
        <v>113</v>
      </c>
      <c r="T12" s="23">
        <v>104</v>
      </c>
      <c r="U12" s="23">
        <v>110</v>
      </c>
      <c r="V12" s="54">
        <f t="shared" si="4"/>
        <v>100.46793574041226</v>
      </c>
    </row>
    <row r="13" spans="1:23" ht="15.9" customHeight="1" x14ac:dyDescent="0.3">
      <c r="A13" s="94">
        <v>6</v>
      </c>
      <c r="B13" s="47">
        <v>109.90789473684212</v>
      </c>
      <c r="C13" s="47">
        <v>106.53979591836735</v>
      </c>
      <c r="D13" s="42">
        <v>110.36250000000001</v>
      </c>
      <c r="E13" s="42">
        <v>106.92400000000001</v>
      </c>
      <c r="F13" s="47">
        <v>110</v>
      </c>
      <c r="G13" s="47">
        <v>107.58636363636364</v>
      </c>
      <c r="H13" s="47">
        <v>110.139</v>
      </c>
      <c r="I13" s="47">
        <v>106.6</v>
      </c>
      <c r="J13" s="47">
        <v>110.77</v>
      </c>
      <c r="K13" s="47">
        <v>109.91666666666667</v>
      </c>
      <c r="L13" s="45">
        <v>110</v>
      </c>
      <c r="M13" s="42">
        <f t="shared" si="5"/>
        <v>110.1826769005848</v>
      </c>
      <c r="N13" s="42">
        <f t="shared" si="7"/>
        <v>0.86210526315787206</v>
      </c>
      <c r="O13" s="45">
        <v>107</v>
      </c>
      <c r="P13" s="42">
        <f t="shared" si="6"/>
        <v>106.91253988868274</v>
      </c>
      <c r="Q13" s="42">
        <f t="shared" si="8"/>
        <v>1.0465677179962967</v>
      </c>
      <c r="R13" s="22">
        <v>107</v>
      </c>
      <c r="S13" s="106">
        <v>113</v>
      </c>
      <c r="T13" s="23">
        <v>104</v>
      </c>
      <c r="U13" s="23">
        <v>110</v>
      </c>
      <c r="V13" s="54">
        <f t="shared" si="4"/>
        <v>100.54017204234455</v>
      </c>
    </row>
    <row r="14" spans="1:23" ht="15.9" customHeight="1" x14ac:dyDescent="0.3">
      <c r="A14" s="94">
        <v>7</v>
      </c>
      <c r="B14" s="47">
        <v>109.91842105263157</v>
      </c>
      <c r="C14" s="47">
        <v>106.23406593406598</v>
      </c>
      <c r="D14" s="42">
        <v>109.78888888888889</v>
      </c>
      <c r="E14" s="42">
        <v>106.92400000000001</v>
      </c>
      <c r="F14" s="47">
        <v>110</v>
      </c>
      <c r="G14" s="47">
        <v>108.11578947368423</v>
      </c>
      <c r="H14" s="47">
        <v>109.61</v>
      </c>
      <c r="I14" s="47">
        <v>106.8</v>
      </c>
      <c r="J14" s="47">
        <v>110.35</v>
      </c>
      <c r="K14" s="47">
        <v>109.71428571428571</v>
      </c>
      <c r="L14" s="45">
        <v>110</v>
      </c>
      <c r="M14" s="42">
        <f t="shared" si="5"/>
        <v>109.89693260930102</v>
      </c>
      <c r="N14" s="42">
        <f t="shared" si="7"/>
        <v>0.73999999999999488</v>
      </c>
      <c r="O14" s="45">
        <v>107</v>
      </c>
      <c r="P14" s="42">
        <f t="shared" si="6"/>
        <v>107.01846385193755</v>
      </c>
      <c r="Q14" s="42">
        <f t="shared" si="8"/>
        <v>1.8817235396182497</v>
      </c>
      <c r="R14" s="22">
        <v>107</v>
      </c>
      <c r="S14" s="106">
        <v>113</v>
      </c>
      <c r="T14" s="23">
        <v>104</v>
      </c>
      <c r="U14" s="23">
        <v>110</v>
      </c>
      <c r="V14" s="54">
        <f t="shared" si="4"/>
        <v>100.63978256043846</v>
      </c>
    </row>
    <row r="15" spans="1:23" ht="15.9" customHeight="1" x14ac:dyDescent="0.3">
      <c r="A15" s="94">
        <v>8</v>
      </c>
      <c r="B15" s="47">
        <v>109.9368421052632</v>
      </c>
      <c r="C15" s="47">
        <v>106.22551020408162</v>
      </c>
      <c r="D15" s="42">
        <v>109.52777777777777</v>
      </c>
      <c r="E15" s="42">
        <v>106.82299999999999</v>
      </c>
      <c r="F15" s="47">
        <v>109.95454545454545</v>
      </c>
      <c r="G15" s="47">
        <v>107.52285714285718</v>
      </c>
      <c r="H15" s="47">
        <v>109.86499999999999</v>
      </c>
      <c r="I15" s="47">
        <v>106.8</v>
      </c>
      <c r="J15" s="47">
        <v>110.3</v>
      </c>
      <c r="K15" s="47">
        <v>110.06666666666666</v>
      </c>
      <c r="L15" s="45">
        <v>110</v>
      </c>
      <c r="M15" s="42">
        <f t="shared" si="5"/>
        <v>109.94180533404217</v>
      </c>
      <c r="N15" s="42">
        <f t="shared" si="7"/>
        <v>0.7722222222222257</v>
      </c>
      <c r="O15" s="45">
        <v>107</v>
      </c>
      <c r="P15" s="42">
        <f t="shared" si="6"/>
        <v>106.84284183673469</v>
      </c>
      <c r="Q15" s="42">
        <f t="shared" si="8"/>
        <v>1.2973469387755614</v>
      </c>
      <c r="R15" s="22">
        <v>107</v>
      </c>
      <c r="S15" s="106">
        <v>113</v>
      </c>
      <c r="T15" s="23">
        <v>104</v>
      </c>
      <c r="U15" s="23">
        <v>110</v>
      </c>
      <c r="V15" s="54">
        <f t="shared" si="4"/>
        <v>100.47462824232663</v>
      </c>
      <c r="W15" s="7"/>
    </row>
    <row r="16" spans="1:23" ht="15.9" customHeight="1" x14ac:dyDescent="0.3">
      <c r="A16" s="94">
        <v>9</v>
      </c>
      <c r="B16" s="47">
        <v>109.93684210526317</v>
      </c>
      <c r="C16" s="47">
        <v>106.14698795180722</v>
      </c>
      <c r="D16" s="42">
        <v>109.4764705882353</v>
      </c>
      <c r="E16" s="42">
        <v>106.727</v>
      </c>
      <c r="F16" s="47">
        <v>110</v>
      </c>
      <c r="G16" s="47">
        <v>106.90740740740739</v>
      </c>
      <c r="H16" s="47">
        <v>110.129</v>
      </c>
      <c r="I16" s="47">
        <v>107</v>
      </c>
      <c r="J16" s="47">
        <v>110.37</v>
      </c>
      <c r="K16" s="47">
        <v>110.33333333333333</v>
      </c>
      <c r="L16" s="45">
        <v>110</v>
      </c>
      <c r="M16" s="42">
        <f t="shared" si="5"/>
        <v>110.04094100447197</v>
      </c>
      <c r="N16" s="42">
        <f t="shared" si="7"/>
        <v>0.89352941176470324</v>
      </c>
      <c r="O16" s="45">
        <v>107</v>
      </c>
      <c r="P16" s="42">
        <f t="shared" si="6"/>
        <v>106.69534883980366</v>
      </c>
      <c r="Q16" s="42">
        <f t="shared" si="8"/>
        <v>0.85301204819278098</v>
      </c>
      <c r="R16" s="22">
        <v>107</v>
      </c>
      <c r="S16" s="106">
        <v>113</v>
      </c>
      <c r="T16" s="23">
        <v>104</v>
      </c>
      <c r="U16" s="23">
        <v>110</v>
      </c>
      <c r="V16" s="54">
        <f t="shared" si="4"/>
        <v>100.33592635289506</v>
      </c>
      <c r="W16" s="7"/>
    </row>
    <row r="17" spans="1:23" ht="15.9" customHeight="1" x14ac:dyDescent="0.3">
      <c r="A17" s="94">
        <v>10</v>
      </c>
      <c r="B17" s="47">
        <v>109.99989177489176</v>
      </c>
      <c r="C17" s="47">
        <v>105.5141304347826</v>
      </c>
      <c r="D17" s="42">
        <v>109.83125</v>
      </c>
      <c r="E17" s="42">
        <v>106.256</v>
      </c>
      <c r="F17" s="47">
        <v>109.8</v>
      </c>
      <c r="G17" s="47">
        <v>106.60344827586208</v>
      </c>
      <c r="H17" s="47">
        <v>110.193</v>
      </c>
      <c r="I17" s="47">
        <v>107.4</v>
      </c>
      <c r="J17" s="47">
        <v>110.57</v>
      </c>
      <c r="K17" s="47">
        <v>110.26666666666667</v>
      </c>
      <c r="L17" s="45">
        <v>110</v>
      </c>
      <c r="M17" s="42">
        <f t="shared" si="5"/>
        <v>110.11013474025974</v>
      </c>
      <c r="N17" s="42">
        <f t="shared" si="7"/>
        <v>0.76999999999999602</v>
      </c>
      <c r="O17" s="45">
        <v>107</v>
      </c>
      <c r="P17" s="42">
        <f t="shared" si="6"/>
        <v>106.44339467766116</v>
      </c>
      <c r="Q17" s="42">
        <f t="shared" si="8"/>
        <v>1.8858695652174049</v>
      </c>
      <c r="R17" s="22">
        <v>107</v>
      </c>
      <c r="S17" s="106">
        <v>113</v>
      </c>
      <c r="T17" s="23">
        <v>104</v>
      </c>
      <c r="U17" s="23">
        <v>110</v>
      </c>
      <c r="V17" s="54">
        <f t="shared" si="4"/>
        <v>100.09898955544394</v>
      </c>
      <c r="W17" s="7"/>
    </row>
    <row r="18" spans="1:23" ht="15.9" customHeight="1" x14ac:dyDescent="0.3">
      <c r="A18" s="94">
        <v>11</v>
      </c>
      <c r="B18" s="47">
        <v>110.06100386100384</v>
      </c>
      <c r="C18" s="47">
        <v>107.89062500000003</v>
      </c>
      <c r="D18" s="42">
        <v>110.28947368421052</v>
      </c>
      <c r="E18" s="42">
        <v>106.613</v>
      </c>
      <c r="F18" s="47">
        <v>110.1</v>
      </c>
      <c r="G18" s="47">
        <v>107.88799999999999</v>
      </c>
      <c r="H18" s="47">
        <v>109.889</v>
      </c>
      <c r="I18" s="47">
        <v>106.8</v>
      </c>
      <c r="J18" s="47">
        <v>110.38</v>
      </c>
      <c r="K18" s="47">
        <v>109.8</v>
      </c>
      <c r="L18" s="45">
        <v>110</v>
      </c>
      <c r="M18" s="42">
        <f t="shared" si="5"/>
        <v>110.08657959086905</v>
      </c>
      <c r="N18" s="42">
        <f t="shared" si="7"/>
        <v>0.57999999999999829</v>
      </c>
      <c r="O18" s="45">
        <v>107</v>
      </c>
      <c r="P18" s="42">
        <f t="shared" si="6"/>
        <v>107.29790625000001</v>
      </c>
      <c r="Q18" s="42">
        <f t="shared" si="8"/>
        <v>1.2776250000000289</v>
      </c>
      <c r="R18" s="22">
        <v>107</v>
      </c>
      <c r="S18" s="106">
        <v>113</v>
      </c>
      <c r="T18" s="23">
        <v>104</v>
      </c>
      <c r="U18" s="23">
        <v>110</v>
      </c>
      <c r="V18" s="54">
        <f t="shared" si="4"/>
        <v>100.9025691971265</v>
      </c>
      <c r="W18" s="7"/>
    </row>
    <row r="19" spans="1:23" ht="15.9" customHeight="1" x14ac:dyDescent="0.3">
      <c r="A19" s="94">
        <v>12</v>
      </c>
      <c r="B19" s="47">
        <v>110.13388030888029</v>
      </c>
      <c r="C19" s="47">
        <v>107.76124999999998</v>
      </c>
      <c r="D19" s="42">
        <v>109.925</v>
      </c>
      <c r="E19" s="42">
        <v>106.599</v>
      </c>
      <c r="F19" s="47">
        <v>109.95</v>
      </c>
      <c r="G19" s="47">
        <v>106.55217391304348</v>
      </c>
      <c r="H19" s="47">
        <v>109.803</v>
      </c>
      <c r="I19" s="47">
        <v>106.7</v>
      </c>
      <c r="J19" s="47">
        <v>110.78</v>
      </c>
      <c r="K19" s="47">
        <v>110.06666666666666</v>
      </c>
      <c r="L19" s="45">
        <v>110</v>
      </c>
      <c r="M19" s="42">
        <f t="shared" si="5"/>
        <v>110.10975782925782</v>
      </c>
      <c r="N19" s="42">
        <f t="shared" si="7"/>
        <v>0.97700000000000387</v>
      </c>
      <c r="O19" s="45">
        <v>107</v>
      </c>
      <c r="P19" s="42">
        <f t="shared" si="6"/>
        <v>106.90310597826085</v>
      </c>
      <c r="Q19" s="42">
        <f t="shared" si="8"/>
        <v>1.2090760869565003</v>
      </c>
      <c r="R19" s="22">
        <v>107</v>
      </c>
      <c r="S19" s="106">
        <v>113</v>
      </c>
      <c r="T19" s="23">
        <v>104</v>
      </c>
      <c r="U19" s="23">
        <v>110</v>
      </c>
      <c r="V19" s="54">
        <f t="shared" si="4"/>
        <v>100.5313004265562</v>
      </c>
      <c r="W19" s="7"/>
    </row>
    <row r="20" spans="1:23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110</v>
      </c>
      <c r="M20" s="42"/>
      <c r="N20" s="42">
        <f t="shared" si="7"/>
        <v>0</v>
      </c>
      <c r="O20" s="45">
        <v>107</v>
      </c>
      <c r="P20" s="42"/>
      <c r="Q20" s="42">
        <f t="shared" si="8"/>
        <v>0</v>
      </c>
      <c r="R20" s="22">
        <v>107</v>
      </c>
      <c r="S20" s="106">
        <v>113</v>
      </c>
      <c r="T20" s="23">
        <v>104</v>
      </c>
      <c r="U20" s="23">
        <v>110</v>
      </c>
      <c r="V20" s="54">
        <f t="shared" si="4"/>
        <v>0</v>
      </c>
      <c r="W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1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10.21875" customWidth="1"/>
    <col min="3" max="3" width="10.44140625" bestFit="1" customWidth="1"/>
    <col min="4" max="4" width="11" customWidth="1"/>
    <col min="5" max="5" width="10.44140625" customWidth="1"/>
    <col min="6" max="6" width="9.44140625" customWidth="1"/>
    <col min="7" max="8" width="10.21875" customWidth="1"/>
    <col min="9" max="9" width="10.6640625" customWidth="1"/>
    <col min="10" max="10" width="9.77734375" customWidth="1"/>
    <col min="11" max="11" width="10.44140625" customWidth="1"/>
    <col min="12" max="12" width="8" style="2" customWidth="1"/>
    <col min="13" max="13" width="11.109375" style="2" customWidth="1"/>
    <col min="14" max="14" width="9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5" t="s">
        <v>17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99" t="s">
        <v>40</v>
      </c>
      <c r="N2" s="98" t="s">
        <v>29</v>
      </c>
      <c r="O2" s="22" t="s">
        <v>30</v>
      </c>
      <c r="P2" s="23" t="s">
        <v>31</v>
      </c>
      <c r="Q2" s="14" t="s">
        <v>153</v>
      </c>
    </row>
    <row r="3" spans="1:18" ht="15.9" customHeight="1" x14ac:dyDescent="0.3">
      <c r="A3" s="94">
        <v>8</v>
      </c>
      <c r="B3" s="48">
        <v>10.981578947368419</v>
      </c>
      <c r="C3" s="48">
        <v>10.994878048780485</v>
      </c>
      <c r="D3" s="92">
        <v>11.255555555555553</v>
      </c>
      <c r="E3" s="49">
        <v>10.818</v>
      </c>
      <c r="F3" s="48">
        <v>11.129999999999999</v>
      </c>
      <c r="G3" s="48">
        <v>10.950000000000001</v>
      </c>
      <c r="H3" s="48">
        <v>11.183</v>
      </c>
      <c r="I3" s="48">
        <v>11.12</v>
      </c>
      <c r="J3" s="48">
        <v>11.25</v>
      </c>
      <c r="K3" s="48"/>
      <c r="L3" s="47">
        <v>11.1</v>
      </c>
      <c r="M3" s="49">
        <f t="shared" ref="M3:M19" si="0">AVERAGE(B3:K3)</f>
        <v>11.075890283522718</v>
      </c>
      <c r="N3" s="49">
        <f>MAX(B3:K3)-MIN(B3:K3)</f>
        <v>0.43755555555555325</v>
      </c>
      <c r="O3" s="34">
        <v>10.6</v>
      </c>
      <c r="P3" s="35">
        <v>11.6</v>
      </c>
      <c r="Q3" s="54">
        <f>M3/M3*100</f>
        <v>100</v>
      </c>
    </row>
    <row r="4" spans="1:18" ht="15.9" customHeight="1" x14ac:dyDescent="0.3">
      <c r="A4" s="94">
        <v>9</v>
      </c>
      <c r="B4" s="48">
        <v>11.028125000000001</v>
      </c>
      <c r="C4" s="48">
        <v>11.072533333333329</v>
      </c>
      <c r="D4" s="92">
        <v>11.147619047619044</v>
      </c>
      <c r="E4" s="48">
        <v>10.899000000000001</v>
      </c>
      <c r="F4" s="48">
        <v>11.124999999999996</v>
      </c>
      <c r="G4" s="48">
        <v>10.99074074074074</v>
      </c>
      <c r="H4" s="48">
        <v>11.166</v>
      </c>
      <c r="I4" s="48">
        <v>11.06</v>
      </c>
      <c r="J4" s="48">
        <v>11.23</v>
      </c>
      <c r="K4" s="48">
        <v>11.383333333333335</v>
      </c>
      <c r="L4" s="47">
        <v>11.1</v>
      </c>
      <c r="M4" s="49">
        <f t="shared" si="0"/>
        <v>11.110235145502646</v>
      </c>
      <c r="N4" s="49">
        <f t="shared" ref="N4:N20" si="1">MAX(B4:K4)-MIN(B4:K4)</f>
        <v>0.48433333333333373</v>
      </c>
      <c r="O4" s="34">
        <v>10.6</v>
      </c>
      <c r="P4" s="35">
        <v>11.6</v>
      </c>
      <c r="Q4" s="54">
        <f>M4/M$3*100</f>
        <v>100.31008669371728</v>
      </c>
    </row>
    <row r="5" spans="1:18" ht="15.9" customHeight="1" x14ac:dyDescent="0.3">
      <c r="A5" s="94">
        <v>10</v>
      </c>
      <c r="B5" s="48">
        <v>11.019047619047619</v>
      </c>
      <c r="C5" s="48">
        <v>11.081298701298705</v>
      </c>
      <c r="D5" s="92">
        <v>11.25</v>
      </c>
      <c r="E5" s="49">
        <v>10.91</v>
      </c>
      <c r="F5" s="48">
        <v>11.095238095238093</v>
      </c>
      <c r="G5" s="48">
        <v>10.930158730158732</v>
      </c>
      <c r="H5" s="48">
        <v>11.242000000000001</v>
      </c>
      <c r="I5" s="48">
        <v>11.13</v>
      </c>
      <c r="J5" s="48">
        <v>11.03</v>
      </c>
      <c r="K5" s="48">
        <v>11.293333333333333</v>
      </c>
      <c r="L5" s="47">
        <v>11.1</v>
      </c>
      <c r="M5" s="49">
        <f t="shared" si="0"/>
        <v>11.09810764790765</v>
      </c>
      <c r="N5" s="49">
        <f t="shared" si="1"/>
        <v>0.38333333333333286</v>
      </c>
      <c r="O5" s="34">
        <v>10.6</v>
      </c>
      <c r="P5" s="35">
        <v>11.6</v>
      </c>
      <c r="Q5" s="54">
        <f t="shared" ref="Q5:Q20" si="2">M5/M$3*100</f>
        <v>100.20059213134303</v>
      </c>
    </row>
    <row r="6" spans="1:18" ht="15.9" customHeight="1" x14ac:dyDescent="0.3">
      <c r="A6" s="94">
        <v>11</v>
      </c>
      <c r="B6" s="48">
        <v>11.034210526315791</v>
      </c>
      <c r="C6" s="48">
        <v>11.143125000000001</v>
      </c>
      <c r="D6" s="92">
        <v>11.221052631578946</v>
      </c>
      <c r="E6" s="49">
        <v>10.965</v>
      </c>
      <c r="F6" s="48">
        <v>11.111111111111107</v>
      </c>
      <c r="G6" s="48">
        <v>10.957738095238097</v>
      </c>
      <c r="H6" s="48">
        <v>11.053000000000001</v>
      </c>
      <c r="I6" s="48">
        <v>11.02</v>
      </c>
      <c r="J6" s="48">
        <v>11.04</v>
      </c>
      <c r="K6" s="48">
        <v>11.526666666666667</v>
      </c>
      <c r="L6" s="47">
        <v>11.1</v>
      </c>
      <c r="M6" s="49">
        <f t="shared" si="0"/>
        <v>11.107190403091062</v>
      </c>
      <c r="N6" s="49">
        <f t="shared" si="1"/>
        <v>0.5689285714285699</v>
      </c>
      <c r="O6" s="34">
        <v>10.6</v>
      </c>
      <c r="P6" s="35">
        <v>11.6</v>
      </c>
      <c r="Q6" s="54">
        <f t="shared" si="2"/>
        <v>100.28259687273093</v>
      </c>
    </row>
    <row r="7" spans="1:18" ht="15.9" customHeight="1" x14ac:dyDescent="0.3">
      <c r="A7" s="94">
        <v>12</v>
      </c>
      <c r="B7" s="48">
        <v>11.036842105263158</v>
      </c>
      <c r="C7" s="48">
        <v>11.014235294117649</v>
      </c>
      <c r="D7" s="92">
        <v>11.244444444444444</v>
      </c>
      <c r="E7" s="49">
        <v>11.063000000000001</v>
      </c>
      <c r="F7" s="48">
        <v>11.099999999999998</v>
      </c>
      <c r="G7" s="48">
        <v>10.922619047619051</v>
      </c>
      <c r="H7" s="48">
        <v>11.076000000000001</v>
      </c>
      <c r="I7" s="48">
        <v>11.09</v>
      </c>
      <c r="J7" s="48">
        <v>11.13</v>
      </c>
      <c r="K7" s="48">
        <v>11.526666666666666</v>
      </c>
      <c r="L7" s="47">
        <v>11.1</v>
      </c>
      <c r="M7" s="49">
        <f t="shared" si="0"/>
        <v>11.120380755811098</v>
      </c>
      <c r="N7" s="49">
        <f t="shared" si="1"/>
        <v>0.6040476190476145</v>
      </c>
      <c r="O7" s="34">
        <v>10.6</v>
      </c>
      <c r="P7" s="35">
        <v>11.6</v>
      </c>
      <c r="Q7" s="54">
        <f t="shared" si="2"/>
        <v>100.40168754970938</v>
      </c>
    </row>
    <row r="8" spans="1:18" ht="15.9" customHeight="1" x14ac:dyDescent="0.3">
      <c r="A8" s="94">
        <v>1</v>
      </c>
      <c r="B8" s="48">
        <v>11.018421052631581</v>
      </c>
      <c r="C8" s="48">
        <v>11.016914893617015</v>
      </c>
      <c r="D8" s="92">
        <v>11.172222222222221</v>
      </c>
      <c r="E8" s="49">
        <v>11.067</v>
      </c>
      <c r="F8" s="48">
        <v>11.110526315789471</v>
      </c>
      <c r="G8" s="48">
        <v>10.923076923076923</v>
      </c>
      <c r="H8" s="48">
        <v>11.146000000000001</v>
      </c>
      <c r="I8" s="48">
        <v>11.16</v>
      </c>
      <c r="J8" s="48">
        <v>11.07</v>
      </c>
      <c r="K8" s="48">
        <v>11.564285714285713</v>
      </c>
      <c r="L8" s="47">
        <v>11.1</v>
      </c>
      <c r="M8" s="49">
        <f t="shared" si="0"/>
        <v>11.124844712162291</v>
      </c>
      <c r="N8" s="49">
        <f t="shared" si="1"/>
        <v>0.64120879120878982</v>
      </c>
      <c r="O8" s="34">
        <v>10.6</v>
      </c>
      <c r="P8" s="35">
        <v>11.6</v>
      </c>
      <c r="Q8" s="54">
        <f t="shared" si="2"/>
        <v>100.44199091347448</v>
      </c>
    </row>
    <row r="9" spans="1:18" ht="15.9" customHeight="1" x14ac:dyDescent="0.3">
      <c r="A9" s="94">
        <v>2</v>
      </c>
      <c r="B9" s="48">
        <v>11.002799227799226</v>
      </c>
      <c r="C9" s="48">
        <v>10.907684210526314</v>
      </c>
      <c r="D9" s="92">
        <v>11.24</v>
      </c>
      <c r="E9" s="49">
        <v>11.06</v>
      </c>
      <c r="F9" s="48">
        <v>11.066666666666665</v>
      </c>
      <c r="G9" s="48">
        <v>10.933888888888889</v>
      </c>
      <c r="H9" s="48">
        <v>11.045999999999999</v>
      </c>
      <c r="I9" s="48">
        <v>11.21</v>
      </c>
      <c r="J9" s="48">
        <v>11.03</v>
      </c>
      <c r="K9" s="48">
        <v>11.492307692307692</v>
      </c>
      <c r="L9" s="47">
        <v>11.1</v>
      </c>
      <c r="M9" s="49">
        <f t="shared" si="0"/>
        <v>11.098934668618881</v>
      </c>
      <c r="N9" s="49">
        <f t="shared" si="1"/>
        <v>0.58462348178137802</v>
      </c>
      <c r="O9" s="34">
        <v>10.6</v>
      </c>
      <c r="P9" s="35">
        <v>11.6</v>
      </c>
      <c r="Q9" s="54">
        <f t="shared" si="2"/>
        <v>100.20805898673848</v>
      </c>
    </row>
    <row r="10" spans="1:18" ht="15.9" customHeight="1" x14ac:dyDescent="0.3">
      <c r="A10" s="94">
        <v>3</v>
      </c>
      <c r="B10" s="48">
        <v>11.007894736842109</v>
      </c>
      <c r="C10" s="48">
        <v>11.162409638554218</v>
      </c>
      <c r="D10" s="92">
        <v>11.229999999999999</v>
      </c>
      <c r="E10" s="49">
        <v>11.11</v>
      </c>
      <c r="F10" s="48">
        <v>11.063636363636361</v>
      </c>
      <c r="G10" s="48">
        <v>10.926984126984129</v>
      </c>
      <c r="H10" s="48">
        <v>11.045999999999999</v>
      </c>
      <c r="I10" s="48">
        <v>11.2</v>
      </c>
      <c r="J10" s="48">
        <v>11.02</v>
      </c>
      <c r="K10" s="48">
        <v>11.55833333333333</v>
      </c>
      <c r="L10" s="47">
        <v>11.1</v>
      </c>
      <c r="M10" s="49">
        <f t="shared" si="0"/>
        <v>11.132525819935015</v>
      </c>
      <c r="N10" s="49">
        <f t="shared" si="1"/>
        <v>0.631349206349201</v>
      </c>
      <c r="O10" s="34">
        <v>10.6</v>
      </c>
      <c r="P10" s="35">
        <v>11.6</v>
      </c>
      <c r="Q10" s="54">
        <f t="shared" si="2"/>
        <v>100.51134071359078</v>
      </c>
    </row>
    <row r="11" spans="1:18" ht="15.9" customHeight="1" x14ac:dyDescent="0.3">
      <c r="A11" s="94">
        <v>4</v>
      </c>
      <c r="B11" s="48">
        <v>10.997368421052627</v>
      </c>
      <c r="C11" s="48">
        <v>10.984705882352939</v>
      </c>
      <c r="D11" s="92">
        <v>11.038888888888888</v>
      </c>
      <c r="E11" s="49">
        <v>11.132999999999999</v>
      </c>
      <c r="F11" s="48">
        <v>11.169999999999998</v>
      </c>
      <c r="G11" s="48">
        <v>10.967500000000001</v>
      </c>
      <c r="H11" s="48">
        <v>11.01</v>
      </c>
      <c r="I11" s="48">
        <v>11.15</v>
      </c>
      <c r="J11" s="48">
        <v>11.1</v>
      </c>
      <c r="K11" s="48">
        <v>11.523076923076925</v>
      </c>
      <c r="L11" s="47">
        <v>11.1</v>
      </c>
      <c r="M11" s="49">
        <f t="shared" si="0"/>
        <v>11.10745401153714</v>
      </c>
      <c r="N11" s="49">
        <f t="shared" si="1"/>
        <v>0.55557692307692363</v>
      </c>
      <c r="O11" s="34">
        <v>10.6</v>
      </c>
      <c r="P11" s="35">
        <v>11.6</v>
      </c>
      <c r="Q11" s="54">
        <f t="shared" si="2"/>
        <v>100.28497689311151</v>
      </c>
    </row>
    <row r="12" spans="1:18" ht="15.9" customHeight="1" x14ac:dyDescent="0.3">
      <c r="A12" s="94">
        <v>5</v>
      </c>
      <c r="B12" s="48">
        <v>10.978947368421055</v>
      </c>
      <c r="C12" s="48">
        <v>10.887444444444441</v>
      </c>
      <c r="D12" s="92">
        <v>11.124999999999996</v>
      </c>
      <c r="E12" s="49">
        <v>10.983000000000001</v>
      </c>
      <c r="F12" s="48">
        <v>11.300000000000002</v>
      </c>
      <c r="G12" s="48">
        <v>10.961111111111114</v>
      </c>
      <c r="H12" s="48">
        <v>10.974</v>
      </c>
      <c r="I12" s="48">
        <v>11.16</v>
      </c>
      <c r="J12" s="48">
        <v>11.26</v>
      </c>
      <c r="K12" s="48">
        <v>11.6</v>
      </c>
      <c r="L12" s="47">
        <v>11.1</v>
      </c>
      <c r="M12" s="49">
        <f t="shared" si="0"/>
        <v>11.122950292397661</v>
      </c>
      <c r="N12" s="49">
        <f t="shared" si="1"/>
        <v>0.71255555555555894</v>
      </c>
      <c r="O12" s="34">
        <v>10.6</v>
      </c>
      <c r="P12" s="35">
        <v>11.6</v>
      </c>
      <c r="Q12" s="54">
        <f>M12/M$3*100</f>
        <v>100.42488691807424</v>
      </c>
    </row>
    <row r="13" spans="1:18" ht="15.9" customHeight="1" x14ac:dyDescent="0.3">
      <c r="A13" s="94">
        <v>6</v>
      </c>
      <c r="B13" s="48">
        <v>11.047368421052633</v>
      </c>
      <c r="C13" s="48">
        <v>10.939620253164559</v>
      </c>
      <c r="D13" s="92">
        <v>11.129999999999995</v>
      </c>
      <c r="E13" s="49">
        <v>10.97</v>
      </c>
      <c r="F13" s="48">
        <v>11.309523809523808</v>
      </c>
      <c r="G13" s="48">
        <v>10.947826086956525</v>
      </c>
      <c r="H13" s="48">
        <v>11.02</v>
      </c>
      <c r="I13" s="48">
        <v>11.2</v>
      </c>
      <c r="J13" s="48">
        <v>11.24</v>
      </c>
      <c r="K13" s="48">
        <v>11.558333333333332</v>
      </c>
      <c r="L13" s="47">
        <v>11.1</v>
      </c>
      <c r="M13" s="49">
        <f t="shared" si="0"/>
        <v>11.136267190403085</v>
      </c>
      <c r="N13" s="49">
        <f t="shared" si="1"/>
        <v>0.61871308016877258</v>
      </c>
      <c r="O13" s="34">
        <v>10.6</v>
      </c>
      <c r="P13" s="35">
        <v>11.6</v>
      </c>
      <c r="Q13" s="54">
        <f>M13/M$3*100</f>
        <v>100.54512012429547</v>
      </c>
    </row>
    <row r="14" spans="1:18" ht="15.9" customHeight="1" x14ac:dyDescent="0.3">
      <c r="A14" s="94">
        <v>7</v>
      </c>
      <c r="B14" s="48">
        <v>10.997368421052629</v>
      </c>
      <c r="C14" s="48">
        <v>11.005555555555556</v>
      </c>
      <c r="D14" s="92">
        <v>11.142857142857139</v>
      </c>
      <c r="E14" s="49">
        <v>10.928000000000001</v>
      </c>
      <c r="F14" s="48">
        <v>11.214999999999998</v>
      </c>
      <c r="G14" s="48">
        <v>10.999122807017544</v>
      </c>
      <c r="H14" s="48">
        <v>10.952999999999999</v>
      </c>
      <c r="I14" s="48">
        <v>11.25</v>
      </c>
      <c r="J14" s="48">
        <v>11.19</v>
      </c>
      <c r="K14" s="48">
        <v>11.453846153846154</v>
      </c>
      <c r="L14" s="47">
        <v>11.1</v>
      </c>
      <c r="M14" s="49">
        <f t="shared" si="0"/>
        <v>11.113475008032903</v>
      </c>
      <c r="N14" s="49">
        <f t="shared" si="1"/>
        <v>0.52584615384615319</v>
      </c>
      <c r="O14" s="34">
        <v>10.6</v>
      </c>
      <c r="P14" s="35">
        <v>11.6</v>
      </c>
      <c r="Q14" s="54">
        <f t="shared" si="2"/>
        <v>100.33933818002964</v>
      </c>
    </row>
    <row r="15" spans="1:18" ht="15.9" customHeight="1" x14ac:dyDescent="0.3">
      <c r="A15" s="94">
        <v>8</v>
      </c>
      <c r="B15" s="48">
        <v>11.021052631578948</v>
      </c>
      <c r="C15" s="48">
        <v>11.006551724137928</v>
      </c>
      <c r="D15" s="92">
        <v>11.195238095238093</v>
      </c>
      <c r="E15" s="49">
        <v>10.993</v>
      </c>
      <c r="F15" s="48">
        <v>11.377272727272727</v>
      </c>
      <c r="G15" s="48">
        <v>10.943627450980394</v>
      </c>
      <c r="H15" s="48">
        <v>10.983000000000001</v>
      </c>
      <c r="I15" s="48">
        <v>11.18</v>
      </c>
      <c r="J15" s="48">
        <v>11.23</v>
      </c>
      <c r="K15" s="48">
        <v>11.506666666666666</v>
      </c>
      <c r="L15" s="47">
        <v>11.1</v>
      </c>
      <c r="M15" s="49">
        <f t="shared" si="0"/>
        <v>11.143640929587475</v>
      </c>
      <c r="N15" s="49">
        <f t="shared" si="1"/>
        <v>0.56303921568627224</v>
      </c>
      <c r="O15" s="34">
        <v>10.6</v>
      </c>
      <c r="P15" s="35">
        <v>11.6</v>
      </c>
      <c r="Q15" s="54">
        <f t="shared" si="2"/>
        <v>100.6116948103535</v>
      </c>
      <c r="R15" s="7"/>
    </row>
    <row r="16" spans="1:18" ht="15.9" customHeight="1" x14ac:dyDescent="0.3">
      <c r="A16" s="94">
        <v>9</v>
      </c>
      <c r="B16" s="48">
        <v>10.986842105263158</v>
      </c>
      <c r="C16" s="48">
        <v>10.96</v>
      </c>
      <c r="D16" s="92">
        <v>11.268421052631581</v>
      </c>
      <c r="E16" s="49">
        <v>11.028</v>
      </c>
      <c r="F16" s="48">
        <v>11.365</v>
      </c>
      <c r="G16" s="48">
        <v>10.933333333333335</v>
      </c>
      <c r="H16" s="48">
        <v>11.113</v>
      </c>
      <c r="I16" s="48">
        <v>11</v>
      </c>
      <c r="J16" s="48">
        <v>11.22</v>
      </c>
      <c r="K16" s="48">
        <v>11.486666666666668</v>
      </c>
      <c r="L16" s="47">
        <v>11.1</v>
      </c>
      <c r="M16" s="49">
        <f t="shared" si="0"/>
        <v>11.136126315789474</v>
      </c>
      <c r="N16" s="49">
        <f t="shared" si="1"/>
        <v>0.55333333333333279</v>
      </c>
      <c r="O16" s="34">
        <v>10.6</v>
      </c>
      <c r="P16" s="35">
        <v>11.6</v>
      </c>
      <c r="Q16" s="54">
        <f t="shared" si="2"/>
        <v>100.54384822099915</v>
      </c>
      <c r="R16" s="7"/>
    </row>
    <row r="17" spans="1:18" ht="15.9" customHeight="1" x14ac:dyDescent="0.3">
      <c r="A17" s="94">
        <v>10</v>
      </c>
      <c r="B17" s="48">
        <v>11.031277056277055</v>
      </c>
      <c r="C17" s="48">
        <v>11.053536585365856</v>
      </c>
      <c r="D17" s="92">
        <v>11.2</v>
      </c>
      <c r="E17" s="49">
        <v>10.997</v>
      </c>
      <c r="F17" s="48">
        <v>11.174999999999999</v>
      </c>
      <c r="G17" s="48">
        <v>10.864080459770117</v>
      </c>
      <c r="H17" s="48">
        <v>11.103</v>
      </c>
      <c r="I17" s="48">
        <v>10.99</v>
      </c>
      <c r="J17" s="48">
        <v>11.16</v>
      </c>
      <c r="K17" s="48">
        <v>11.546666666666665</v>
      </c>
      <c r="L17" s="47">
        <v>11.1</v>
      </c>
      <c r="M17" s="49">
        <f t="shared" si="0"/>
        <v>11.112056076807969</v>
      </c>
      <c r="N17" s="49">
        <f t="shared" si="1"/>
        <v>0.68258620689654848</v>
      </c>
      <c r="O17" s="34">
        <v>10.6</v>
      </c>
      <c r="P17" s="35">
        <v>11.6</v>
      </c>
      <c r="Q17" s="54">
        <f t="shared" si="2"/>
        <v>100.32652718977413</v>
      </c>
      <c r="R17" s="7"/>
    </row>
    <row r="18" spans="1:18" ht="15.9" customHeight="1" x14ac:dyDescent="0.3">
      <c r="A18" s="94">
        <v>11</v>
      </c>
      <c r="B18" s="48">
        <v>11.044208494208497</v>
      </c>
      <c r="C18" s="48">
        <v>10.997159090909088</v>
      </c>
      <c r="D18" s="92">
        <v>11.19</v>
      </c>
      <c r="E18" s="49">
        <v>10.962999999999999</v>
      </c>
      <c r="F18" s="48">
        <v>11.189999999999998</v>
      </c>
      <c r="G18" s="48">
        <v>10.917857142857143</v>
      </c>
      <c r="H18" s="48">
        <v>11.105</v>
      </c>
      <c r="I18" s="48">
        <v>10.93</v>
      </c>
      <c r="J18" s="48">
        <v>11.07</v>
      </c>
      <c r="K18" s="48">
        <v>11.360000000000001</v>
      </c>
      <c r="L18" s="47">
        <v>11.1</v>
      </c>
      <c r="M18" s="49">
        <f t="shared" si="0"/>
        <v>11.076722472797472</v>
      </c>
      <c r="N18" s="49">
        <f t="shared" si="1"/>
        <v>0.4421428571428585</v>
      </c>
      <c r="O18" s="34">
        <v>10.6</v>
      </c>
      <c r="P18" s="35">
        <v>11.6</v>
      </c>
      <c r="Q18" s="54">
        <f t="shared" si="2"/>
        <v>100.00751352038935</v>
      </c>
      <c r="R18" s="7"/>
    </row>
    <row r="19" spans="1:18" ht="15.9" customHeight="1" x14ac:dyDescent="0.3">
      <c r="A19" s="94">
        <v>12</v>
      </c>
      <c r="B19" s="48">
        <v>11.04179536679537</v>
      </c>
      <c r="C19" s="48">
        <v>11.027402597402595</v>
      </c>
      <c r="D19" s="92">
        <v>11.138888888888886</v>
      </c>
      <c r="E19" s="49">
        <v>10.957000000000001</v>
      </c>
      <c r="F19" s="48">
        <v>11.25</v>
      </c>
      <c r="G19" s="48">
        <v>10.945959595959595</v>
      </c>
      <c r="H19" s="48">
        <v>11.173999999999999</v>
      </c>
      <c r="I19" s="48">
        <v>11.04</v>
      </c>
      <c r="J19" s="48">
        <v>11.19</v>
      </c>
      <c r="K19" s="48">
        <v>11.400000000000002</v>
      </c>
      <c r="L19" s="47">
        <v>11.1</v>
      </c>
      <c r="M19" s="49">
        <f t="shared" si="0"/>
        <v>11.116504644904646</v>
      </c>
      <c r="N19" s="49">
        <f t="shared" si="1"/>
        <v>0.45404040404040735</v>
      </c>
      <c r="O19" s="34">
        <v>10.6</v>
      </c>
      <c r="P19" s="35">
        <v>11.6</v>
      </c>
      <c r="Q19" s="54">
        <f t="shared" si="2"/>
        <v>100.36669161884303</v>
      </c>
      <c r="R19" s="7"/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11.1</v>
      </c>
      <c r="M20" s="49"/>
      <c r="N20" s="49">
        <f t="shared" si="1"/>
        <v>0</v>
      </c>
      <c r="O20" s="34">
        <v>10.6</v>
      </c>
      <c r="P20" s="35">
        <v>11.6</v>
      </c>
      <c r="Q20" s="54">
        <f t="shared" si="2"/>
        <v>0</v>
      </c>
      <c r="R20" s="7"/>
    </row>
    <row r="31" spans="1:18" x14ac:dyDescent="0.2">
      <c r="G31" t="s">
        <v>45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44140625" customWidth="1"/>
    <col min="3" max="3" width="10.44140625" bestFit="1" customWidth="1"/>
    <col min="4" max="4" width="10.33203125" customWidth="1"/>
    <col min="5" max="5" width="10.44140625" customWidth="1"/>
    <col min="6" max="6" width="9.44140625" customWidth="1"/>
    <col min="7" max="7" width="10.44140625" customWidth="1"/>
    <col min="8" max="8" width="10.33203125" customWidth="1"/>
    <col min="9" max="9" width="10.6640625" customWidth="1"/>
    <col min="10" max="10" width="9.44140625" customWidth="1"/>
    <col min="11" max="11" width="10.21875" customWidth="1"/>
    <col min="12" max="12" width="6.88671875" customWidth="1"/>
    <col min="13" max="13" width="9.77734375" customWidth="1"/>
    <col min="14" max="14" width="7.44140625" customWidth="1"/>
    <col min="15" max="16" width="2.6640625" customWidth="1"/>
    <col min="17" max="17" width="10.109375" customWidth="1"/>
  </cols>
  <sheetData>
    <row r="1" spans="1:20" ht="20.100000000000001" customHeight="1" x14ac:dyDescent="0.45">
      <c r="F1" s="15" t="s">
        <v>13</v>
      </c>
    </row>
    <row r="2" spans="1:20" ht="16.5" customHeight="1" x14ac:dyDescent="0.35">
      <c r="A2" s="37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9" t="s">
        <v>29</v>
      </c>
      <c r="O2" s="38" t="s">
        <v>30</v>
      </c>
      <c r="P2" s="39" t="s">
        <v>31</v>
      </c>
      <c r="Q2" s="14" t="s">
        <v>153</v>
      </c>
      <c r="T2" s="53"/>
    </row>
    <row r="3" spans="1:20" ht="16.5" customHeight="1" x14ac:dyDescent="0.35">
      <c r="A3" s="94">
        <v>8</v>
      </c>
      <c r="B3" s="47">
        <v>184.23684210526315</v>
      </c>
      <c r="C3" s="47">
        <v>183.75952380952381</v>
      </c>
      <c r="D3" s="42">
        <v>186.61111111111111</v>
      </c>
      <c r="E3" s="42">
        <v>185.34899999999999</v>
      </c>
      <c r="F3" s="47">
        <v>183.55</v>
      </c>
      <c r="G3" s="47">
        <v>181.38888888888891</v>
      </c>
      <c r="H3" s="47">
        <v>185.25</v>
      </c>
      <c r="I3" s="47">
        <v>184</v>
      </c>
      <c r="J3" s="47">
        <v>184.25</v>
      </c>
      <c r="K3" s="47"/>
      <c r="L3" s="45">
        <v>184</v>
      </c>
      <c r="M3" s="42">
        <f t="shared" ref="M3:M19" si="0">AVERAGE(B3:K3)</f>
        <v>184.26615176830967</v>
      </c>
      <c r="N3" s="42">
        <f>MAX(B3:K3)-MIN(B3:K3)</f>
        <v>5.2222222222222001</v>
      </c>
      <c r="O3" s="38">
        <v>179</v>
      </c>
      <c r="P3" s="39">
        <v>189</v>
      </c>
      <c r="Q3" s="54">
        <f>M3/M3*100</f>
        <v>100</v>
      </c>
    </row>
    <row r="4" spans="1:20" ht="15.9" customHeight="1" x14ac:dyDescent="0.35">
      <c r="A4" s="94">
        <v>9</v>
      </c>
      <c r="B4" s="47">
        <v>184.21875</v>
      </c>
      <c r="C4" s="47">
        <v>183.54459459459457</v>
      </c>
      <c r="D4" s="42">
        <v>186.47058823529412</v>
      </c>
      <c r="E4" s="47">
        <v>184.63900000000001</v>
      </c>
      <c r="F4" s="47">
        <v>183.45</v>
      </c>
      <c r="G4" s="47">
        <v>182.16666666666666</v>
      </c>
      <c r="H4" s="47">
        <v>187.083</v>
      </c>
      <c r="I4" s="47">
        <v>184.7</v>
      </c>
      <c r="J4" s="47">
        <v>182.88</v>
      </c>
      <c r="K4" s="47">
        <v>182.08333333333334</v>
      </c>
      <c r="L4" s="45">
        <v>184</v>
      </c>
      <c r="M4" s="42">
        <f t="shared" si="0"/>
        <v>184.12359328298888</v>
      </c>
      <c r="N4" s="42">
        <f t="shared" ref="N4:N17" si="1">MAX(B4:K4)-MIN(B4:K4)</f>
        <v>4.9996666666666556</v>
      </c>
      <c r="O4" s="38">
        <v>179</v>
      </c>
      <c r="P4" s="39">
        <v>189</v>
      </c>
      <c r="Q4" s="54">
        <f>M4/M$3*100</f>
        <v>99.922634469785834</v>
      </c>
    </row>
    <row r="5" spans="1:20" ht="15.9" customHeight="1" x14ac:dyDescent="0.35">
      <c r="A5" s="94">
        <v>10</v>
      </c>
      <c r="B5" s="47">
        <v>184.04761904761904</v>
      </c>
      <c r="C5" s="47">
        <v>183.54761904761901</v>
      </c>
      <c r="D5" s="42">
        <v>186.25</v>
      </c>
      <c r="E5" s="42">
        <v>184.33099999999999</v>
      </c>
      <c r="F5" s="47">
        <v>183.76190476190476</v>
      </c>
      <c r="G5" s="47">
        <v>184.48015873015871</v>
      </c>
      <c r="H5" s="47">
        <v>186.483</v>
      </c>
      <c r="I5" s="47">
        <v>183.6</v>
      </c>
      <c r="J5" s="47">
        <v>184.12</v>
      </c>
      <c r="K5" s="47">
        <v>182.8</v>
      </c>
      <c r="L5" s="45">
        <v>184</v>
      </c>
      <c r="M5" s="42">
        <f t="shared" si="0"/>
        <v>184.34213015873013</v>
      </c>
      <c r="N5" s="42">
        <f t="shared" si="1"/>
        <v>3.6829999999999927</v>
      </c>
      <c r="O5" s="38">
        <v>179</v>
      </c>
      <c r="P5" s="39">
        <v>189</v>
      </c>
      <c r="Q5" s="54">
        <f t="shared" ref="Q5:Q20" si="2">M5/M$3*100</f>
        <v>100.04123296095963</v>
      </c>
    </row>
    <row r="6" spans="1:20" ht="15.9" customHeight="1" x14ac:dyDescent="0.35">
      <c r="A6" s="94">
        <v>11</v>
      </c>
      <c r="B6" s="47">
        <v>184.07894736842104</v>
      </c>
      <c r="C6" s="47">
        <v>183.31000000000003</v>
      </c>
      <c r="D6" s="42">
        <v>186.47619047619048</v>
      </c>
      <c r="E6" s="42">
        <v>183.989</v>
      </c>
      <c r="F6" s="47">
        <v>183.55555555555554</v>
      </c>
      <c r="G6" s="47">
        <v>183.94940476190479</v>
      </c>
      <c r="H6" s="47">
        <v>186.39</v>
      </c>
      <c r="I6" s="47">
        <v>183.4</v>
      </c>
      <c r="J6" s="47">
        <v>184.59</v>
      </c>
      <c r="K6" s="47">
        <v>183.33333333333334</v>
      </c>
      <c r="L6" s="45">
        <v>184</v>
      </c>
      <c r="M6" s="42">
        <f t="shared" si="0"/>
        <v>184.30724314954051</v>
      </c>
      <c r="N6" s="42">
        <f t="shared" si="1"/>
        <v>3.1661904761904509</v>
      </c>
      <c r="O6" s="38">
        <v>179</v>
      </c>
      <c r="P6" s="39">
        <v>189</v>
      </c>
      <c r="Q6" s="54">
        <f t="shared" si="2"/>
        <v>100.02230001594785</v>
      </c>
    </row>
    <row r="7" spans="1:20" ht="15.9" customHeight="1" x14ac:dyDescent="0.35">
      <c r="A7" s="94">
        <v>12</v>
      </c>
      <c r="B7" s="47">
        <v>184.05263157894737</v>
      </c>
      <c r="C7" s="47">
        <v>183.18117647058821</v>
      </c>
      <c r="D7" s="42">
        <v>186.1904761904762</v>
      </c>
      <c r="E7" s="42">
        <v>186.51300000000001</v>
      </c>
      <c r="F7" s="47">
        <v>183.65</v>
      </c>
      <c r="G7" s="47">
        <v>184.38690476190476</v>
      </c>
      <c r="H7" s="47">
        <v>186.458</v>
      </c>
      <c r="I7" s="47">
        <v>183</v>
      </c>
      <c r="J7" s="47">
        <v>185.23</v>
      </c>
      <c r="K7" s="47">
        <v>183.66666666666666</v>
      </c>
      <c r="L7" s="45">
        <v>184</v>
      </c>
      <c r="M7" s="42">
        <f t="shared" si="0"/>
        <v>184.63288556685833</v>
      </c>
      <c r="N7" s="42">
        <f t="shared" si="1"/>
        <v>3.5130000000000052</v>
      </c>
      <c r="O7" s="38">
        <v>179</v>
      </c>
      <c r="P7" s="39">
        <v>189</v>
      </c>
      <c r="Q7" s="54">
        <f t="shared" si="2"/>
        <v>100.1990239634514</v>
      </c>
    </row>
    <row r="8" spans="1:20" ht="15.9" customHeight="1" x14ac:dyDescent="0.35">
      <c r="A8" s="94">
        <v>1</v>
      </c>
      <c r="B8" s="47">
        <v>183.97368421052633</v>
      </c>
      <c r="C8" s="47">
        <v>183.25</v>
      </c>
      <c r="D8" s="42">
        <v>186.42105263157896</v>
      </c>
      <c r="E8" s="42">
        <v>187.005</v>
      </c>
      <c r="F8" s="47">
        <v>183.84210526315789</v>
      </c>
      <c r="G8" s="47">
        <v>184.62179487179489</v>
      </c>
      <c r="H8" s="47">
        <v>185.41800000000001</v>
      </c>
      <c r="I8" s="47">
        <v>184.3</v>
      </c>
      <c r="J8" s="47">
        <v>185.27</v>
      </c>
      <c r="K8" s="47">
        <v>185.42857142857142</v>
      </c>
      <c r="L8" s="45">
        <v>184</v>
      </c>
      <c r="M8" s="42">
        <f t="shared" si="0"/>
        <v>184.95302084056294</v>
      </c>
      <c r="N8" s="42">
        <f t="shared" si="1"/>
        <v>3.7549999999999955</v>
      </c>
      <c r="O8" s="38">
        <v>179</v>
      </c>
      <c r="P8" s="39">
        <v>189</v>
      </c>
      <c r="Q8" s="54">
        <f t="shared" si="2"/>
        <v>100.37275922119268</v>
      </c>
    </row>
    <row r="9" spans="1:20" ht="15.9" customHeight="1" x14ac:dyDescent="0.35">
      <c r="A9" s="94">
        <v>2</v>
      </c>
      <c r="B9" s="47">
        <v>183.94401544401543</v>
      </c>
      <c r="C9" s="47">
        <v>182.52021276595741</v>
      </c>
      <c r="D9" s="42">
        <v>186.5</v>
      </c>
      <c r="E9" s="42">
        <v>187.137</v>
      </c>
      <c r="F9" s="47">
        <v>183.55555555555554</v>
      </c>
      <c r="G9" s="47">
        <v>184.82222222222222</v>
      </c>
      <c r="H9" s="47">
        <v>184.39699999999999</v>
      </c>
      <c r="I9" s="47">
        <v>184</v>
      </c>
      <c r="J9" s="47">
        <v>184.25</v>
      </c>
      <c r="K9" s="47">
        <v>184.69230769230768</v>
      </c>
      <c r="L9" s="45">
        <v>184</v>
      </c>
      <c r="M9" s="42">
        <f t="shared" si="0"/>
        <v>184.58183136800579</v>
      </c>
      <c r="N9" s="42">
        <f t="shared" si="1"/>
        <v>4.6167872340425902</v>
      </c>
      <c r="O9" s="38">
        <v>179</v>
      </c>
      <c r="P9" s="39">
        <v>189</v>
      </c>
      <c r="Q9" s="54">
        <f t="shared" si="2"/>
        <v>100.17131719345454</v>
      </c>
    </row>
    <row r="10" spans="1:20" ht="15.9" customHeight="1" x14ac:dyDescent="0.35">
      <c r="A10" s="94">
        <v>3</v>
      </c>
      <c r="B10" s="47">
        <v>183.94736842105263</v>
      </c>
      <c r="C10" s="47">
        <v>182.39879518072283</v>
      </c>
      <c r="D10" s="42">
        <v>186.55555555555554</v>
      </c>
      <c r="E10" s="42">
        <v>186.50299999999999</v>
      </c>
      <c r="F10" s="47">
        <v>183.90909090909091</v>
      </c>
      <c r="G10" s="47">
        <v>184.38095238095238</v>
      </c>
      <c r="H10" s="47">
        <v>184.11799999999999</v>
      </c>
      <c r="I10" s="47">
        <v>183.4</v>
      </c>
      <c r="J10" s="47">
        <v>182.87</v>
      </c>
      <c r="K10" s="47">
        <v>182.75</v>
      </c>
      <c r="L10" s="45">
        <v>184</v>
      </c>
      <c r="M10" s="42">
        <f t="shared" si="0"/>
        <v>184.08327624473742</v>
      </c>
      <c r="N10" s="42">
        <f t="shared" si="1"/>
        <v>4.1567603748327144</v>
      </c>
      <c r="O10" s="38">
        <v>179</v>
      </c>
      <c r="P10" s="39">
        <v>189</v>
      </c>
      <c r="Q10" s="54">
        <f t="shared" si="2"/>
        <v>99.900754684559658</v>
      </c>
    </row>
    <row r="11" spans="1:20" ht="15.9" customHeight="1" x14ac:dyDescent="0.35">
      <c r="A11" s="94">
        <v>4</v>
      </c>
      <c r="B11" s="47">
        <v>183.78947368421052</v>
      </c>
      <c r="C11" s="47">
        <v>184.36818181818182</v>
      </c>
      <c r="D11" s="42">
        <v>186.36842105263159</v>
      </c>
      <c r="E11" s="42">
        <v>186.34399999999999</v>
      </c>
      <c r="F11" s="47">
        <v>183.65</v>
      </c>
      <c r="G11" s="47">
        <v>185.73106060606059</v>
      </c>
      <c r="H11" s="47">
        <v>183.738</v>
      </c>
      <c r="I11" s="47">
        <v>183.5</v>
      </c>
      <c r="J11" s="47">
        <v>184.52</v>
      </c>
      <c r="K11" s="47">
        <v>182.15384615384616</v>
      </c>
      <c r="L11" s="45">
        <v>184</v>
      </c>
      <c r="M11" s="42">
        <f t="shared" si="0"/>
        <v>184.41629833149307</v>
      </c>
      <c r="N11" s="42">
        <f t="shared" si="1"/>
        <v>4.214574898785429</v>
      </c>
      <c r="O11" s="38">
        <v>179</v>
      </c>
      <c r="P11" s="39">
        <v>189</v>
      </c>
      <c r="Q11" s="54">
        <f t="shared" si="2"/>
        <v>100.08148352898377</v>
      </c>
    </row>
    <row r="12" spans="1:20" ht="15.9" customHeight="1" x14ac:dyDescent="0.35">
      <c r="A12" s="94">
        <v>5</v>
      </c>
      <c r="B12" s="47">
        <v>183.71052631578948</v>
      </c>
      <c r="C12" s="47">
        <v>183.91609195402299</v>
      </c>
      <c r="D12" s="42">
        <v>185.88235294117646</v>
      </c>
      <c r="E12" s="42">
        <v>186.15100000000001</v>
      </c>
      <c r="F12" s="47">
        <v>182.78947368421052</v>
      </c>
      <c r="G12" s="47">
        <v>185.3159722222222</v>
      </c>
      <c r="H12" s="47">
        <v>183.31</v>
      </c>
      <c r="I12" s="47">
        <v>184.1</v>
      </c>
      <c r="J12" s="47">
        <v>185.42</v>
      </c>
      <c r="K12" s="47">
        <v>181.86666666666667</v>
      </c>
      <c r="L12" s="45">
        <v>184</v>
      </c>
      <c r="M12" s="42">
        <f t="shared" si="0"/>
        <v>184.24620837840885</v>
      </c>
      <c r="N12" s="42">
        <f t="shared" si="1"/>
        <v>4.2843333333333362</v>
      </c>
      <c r="O12" s="38">
        <v>179</v>
      </c>
      <c r="P12" s="39">
        <v>189</v>
      </c>
      <c r="Q12" s="54">
        <f t="shared" si="2"/>
        <v>99.989176856568918</v>
      </c>
    </row>
    <row r="13" spans="1:20" ht="15.9" customHeight="1" x14ac:dyDescent="0.35">
      <c r="A13" s="94">
        <v>6</v>
      </c>
      <c r="B13" s="47">
        <v>183.92105263157896</v>
      </c>
      <c r="C13" s="47">
        <v>183.69874999999999</v>
      </c>
      <c r="D13" s="42">
        <v>185.84210526315789</v>
      </c>
      <c r="E13" s="42">
        <v>185.97200000000001</v>
      </c>
      <c r="F13" s="47">
        <v>184.14285714285714</v>
      </c>
      <c r="G13" s="47">
        <v>184.30072463768113</v>
      </c>
      <c r="H13" s="47">
        <v>184.57599999999999</v>
      </c>
      <c r="I13" s="47">
        <v>183.8</v>
      </c>
      <c r="J13" s="47">
        <v>184.64</v>
      </c>
      <c r="K13" s="47">
        <v>182.75</v>
      </c>
      <c r="L13" s="45">
        <v>184</v>
      </c>
      <c r="M13" s="42">
        <f t="shared" si="0"/>
        <v>184.36434896752752</v>
      </c>
      <c r="N13" s="42">
        <f t="shared" si="1"/>
        <v>3.2220000000000084</v>
      </c>
      <c r="O13" s="38">
        <v>179</v>
      </c>
      <c r="P13" s="39">
        <v>189</v>
      </c>
      <c r="Q13" s="54">
        <f t="shared" si="2"/>
        <v>100.05329095890671</v>
      </c>
    </row>
    <row r="14" spans="1:20" ht="15.9" customHeight="1" x14ac:dyDescent="0.35">
      <c r="A14" s="94">
        <v>7</v>
      </c>
      <c r="B14" s="47">
        <v>183.39473684210526</v>
      </c>
      <c r="C14" s="47">
        <v>184.08395061728393</v>
      </c>
      <c r="D14" s="42">
        <v>187.29411764705881</v>
      </c>
      <c r="E14" s="42">
        <v>185.64</v>
      </c>
      <c r="F14" s="47">
        <v>183.95</v>
      </c>
      <c r="G14" s="47">
        <v>184.57280701754385</v>
      </c>
      <c r="H14" s="47">
        <v>184.5</v>
      </c>
      <c r="I14" s="47">
        <v>183.8</v>
      </c>
      <c r="J14" s="47">
        <v>184.6</v>
      </c>
      <c r="K14" s="47">
        <v>184.08333333333334</v>
      </c>
      <c r="L14" s="45">
        <v>184</v>
      </c>
      <c r="M14" s="42">
        <f t="shared" si="0"/>
        <v>184.59189454573249</v>
      </c>
      <c r="N14" s="42">
        <f t="shared" si="1"/>
        <v>3.8993808049535517</v>
      </c>
      <c r="O14" s="38">
        <v>179</v>
      </c>
      <c r="P14" s="39">
        <v>189</v>
      </c>
      <c r="Q14" s="54">
        <f t="shared" si="2"/>
        <v>100.17677841225685</v>
      </c>
    </row>
    <row r="15" spans="1:20" ht="15.9" customHeight="1" x14ac:dyDescent="0.35">
      <c r="A15" s="94">
        <v>8</v>
      </c>
      <c r="B15" s="47">
        <v>183.76315789473685</v>
      </c>
      <c r="C15" s="47">
        <v>184.44606741573034</v>
      </c>
      <c r="D15" s="42">
        <v>187.75</v>
      </c>
      <c r="E15" s="42">
        <v>186.11600000000001</v>
      </c>
      <c r="F15" s="47">
        <v>183.68181818181819</v>
      </c>
      <c r="G15" s="47">
        <v>184.64285714285714</v>
      </c>
      <c r="H15" s="47">
        <v>184.24199999999999</v>
      </c>
      <c r="I15" s="47">
        <v>184.2</v>
      </c>
      <c r="J15" s="47">
        <v>186.54</v>
      </c>
      <c r="K15" s="47">
        <v>182.66666666666666</v>
      </c>
      <c r="L15" s="45">
        <v>184</v>
      </c>
      <c r="M15" s="42">
        <f t="shared" si="0"/>
        <v>184.80485673018092</v>
      </c>
      <c r="N15" s="42">
        <f t="shared" si="1"/>
        <v>5.0833333333333428</v>
      </c>
      <c r="O15" s="38">
        <v>179</v>
      </c>
      <c r="P15" s="39">
        <v>189</v>
      </c>
      <c r="Q15" s="54">
        <f t="shared" si="2"/>
        <v>100.29235155599743</v>
      </c>
      <c r="R15" s="7"/>
    </row>
    <row r="16" spans="1:20" ht="15.9" customHeight="1" x14ac:dyDescent="0.35">
      <c r="A16" s="94">
        <v>9</v>
      </c>
      <c r="B16" s="47">
        <v>184</v>
      </c>
      <c r="C16" s="47">
        <v>184.29866666666669</v>
      </c>
      <c r="D16" s="42">
        <v>187.05</v>
      </c>
      <c r="E16" s="42">
        <v>186.483</v>
      </c>
      <c r="F16" s="47">
        <v>184.05</v>
      </c>
      <c r="G16" s="47">
        <v>184.38095238095238</v>
      </c>
      <c r="H16" s="47">
        <v>185.066</v>
      </c>
      <c r="I16" s="47">
        <v>183.8</v>
      </c>
      <c r="J16" s="47">
        <v>183.13</v>
      </c>
      <c r="K16" s="47">
        <v>182</v>
      </c>
      <c r="L16" s="45">
        <v>184</v>
      </c>
      <c r="M16" s="42">
        <f t="shared" si="0"/>
        <v>184.42586190476192</v>
      </c>
      <c r="N16" s="42">
        <f t="shared" si="1"/>
        <v>5.0500000000000114</v>
      </c>
      <c r="O16" s="38">
        <v>179</v>
      </c>
      <c r="P16" s="39">
        <v>189</v>
      </c>
      <c r="Q16" s="54">
        <f t="shared" si="2"/>
        <v>100.08667361581038</v>
      </c>
      <c r="R16" s="7"/>
    </row>
    <row r="17" spans="1:18" ht="15.9" customHeight="1" x14ac:dyDescent="0.35">
      <c r="A17" s="94">
        <v>10</v>
      </c>
      <c r="B17" s="47">
        <v>183.84632034632034</v>
      </c>
      <c r="C17" s="47">
        <v>184.4698795180723</v>
      </c>
      <c r="D17" s="42">
        <v>186.05555555555554</v>
      </c>
      <c r="E17" s="42">
        <v>186.78800000000001</v>
      </c>
      <c r="F17" s="47">
        <v>184.4</v>
      </c>
      <c r="G17" s="47">
        <v>183.04310344827587</v>
      </c>
      <c r="H17" s="47">
        <v>184.667</v>
      </c>
      <c r="I17" s="47">
        <v>183</v>
      </c>
      <c r="J17" s="47">
        <v>182.38</v>
      </c>
      <c r="K17" s="47">
        <v>182.06666666666666</v>
      </c>
      <c r="L17" s="45">
        <v>184</v>
      </c>
      <c r="M17" s="42">
        <f t="shared" si="0"/>
        <v>184.07165255348906</v>
      </c>
      <c r="N17" s="42">
        <f t="shared" si="1"/>
        <v>4.721333333333348</v>
      </c>
      <c r="O17" s="38">
        <v>179</v>
      </c>
      <c r="P17" s="39">
        <v>189</v>
      </c>
      <c r="Q17" s="54">
        <f t="shared" si="2"/>
        <v>99.89444658557521</v>
      </c>
      <c r="R17" s="7"/>
    </row>
    <row r="18" spans="1:18" ht="15.9" customHeight="1" x14ac:dyDescent="0.35">
      <c r="A18" s="94">
        <v>11</v>
      </c>
      <c r="B18" s="47">
        <v>183.69691119691117</v>
      </c>
      <c r="C18" s="47">
        <v>184.5556818181818</v>
      </c>
      <c r="D18" s="42">
        <v>185.76470588235293</v>
      </c>
      <c r="E18" s="42">
        <v>186.62799999999999</v>
      </c>
      <c r="F18" s="47">
        <v>183.8</v>
      </c>
      <c r="G18" s="47">
        <v>183.57142857142858</v>
      </c>
      <c r="H18" s="47">
        <v>184.786</v>
      </c>
      <c r="I18" s="47">
        <v>183</v>
      </c>
      <c r="J18" s="47">
        <v>182.63</v>
      </c>
      <c r="K18" s="47">
        <v>183.73333333333332</v>
      </c>
      <c r="L18" s="45">
        <v>184</v>
      </c>
      <c r="M18" s="42">
        <f t="shared" si="0"/>
        <v>184.21660608022077</v>
      </c>
      <c r="N18" s="42">
        <f>MAX(B18:K18)-MIN(B18:K18)</f>
        <v>3.9979999999999905</v>
      </c>
      <c r="O18" s="38">
        <v>179</v>
      </c>
      <c r="P18" s="39">
        <v>189</v>
      </c>
      <c r="Q18" s="54">
        <f t="shared" si="2"/>
        <v>99.97311188863857</v>
      </c>
      <c r="R18" s="7"/>
    </row>
    <row r="19" spans="1:18" ht="15.9" customHeight="1" x14ac:dyDescent="0.35">
      <c r="A19" s="94">
        <v>12</v>
      </c>
      <c r="B19" s="47">
        <v>183.83590733590734</v>
      </c>
      <c r="C19" s="47">
        <v>184.62467532467539</v>
      </c>
      <c r="D19" s="42">
        <v>187.7904761904762</v>
      </c>
      <c r="E19" s="42">
        <v>186.71</v>
      </c>
      <c r="F19" s="47">
        <v>184.4</v>
      </c>
      <c r="G19" s="47">
        <v>183.4267676767677</v>
      </c>
      <c r="H19" s="47">
        <v>185.29499999999999</v>
      </c>
      <c r="I19" s="47">
        <v>183.6</v>
      </c>
      <c r="J19" s="47">
        <v>183.08</v>
      </c>
      <c r="K19" s="47">
        <v>184.4</v>
      </c>
      <c r="L19" s="45">
        <v>184</v>
      </c>
      <c r="M19" s="42">
        <f t="shared" si="0"/>
        <v>184.71628265278267</v>
      </c>
      <c r="N19" s="42">
        <f>MAX(B19:K19)-MIN(B19:K19)</f>
        <v>4.7104761904761858</v>
      </c>
      <c r="O19" s="38">
        <v>179</v>
      </c>
      <c r="P19" s="39">
        <v>189</v>
      </c>
      <c r="Q19" s="54">
        <f t="shared" si="2"/>
        <v>100.24428300051491</v>
      </c>
      <c r="R19" s="7"/>
    </row>
    <row r="20" spans="1:18" ht="15.9" customHeight="1" x14ac:dyDescent="0.35">
      <c r="A20" s="94">
        <v>1</v>
      </c>
      <c r="B20" s="46"/>
      <c r="C20" s="67"/>
      <c r="D20" s="67"/>
      <c r="E20" s="67"/>
      <c r="F20" s="67"/>
      <c r="G20" s="67"/>
      <c r="H20" s="67"/>
      <c r="I20" s="67"/>
      <c r="J20" s="67"/>
      <c r="K20" s="67"/>
      <c r="L20" s="45">
        <v>184</v>
      </c>
      <c r="M20" s="42"/>
      <c r="N20" s="42">
        <f>MAX(B20:K20)-MIN(B20:K20)</f>
        <v>0</v>
      </c>
      <c r="O20" s="38">
        <v>179</v>
      </c>
      <c r="P20" s="39">
        <v>189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9.88671875" customWidth="1"/>
    <col min="3" max="3" width="10.44140625" bestFit="1" customWidth="1"/>
    <col min="4" max="4" width="11.44140625" customWidth="1"/>
    <col min="5" max="5" width="10.44140625" customWidth="1"/>
    <col min="6" max="6" width="9.44140625" customWidth="1"/>
    <col min="7" max="7" width="11.21875" customWidth="1"/>
    <col min="8" max="8" width="10.33203125" customWidth="1"/>
    <col min="9" max="9" width="9.44140625" customWidth="1"/>
    <col min="10" max="10" width="9.6640625" customWidth="1"/>
    <col min="11" max="11" width="10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5" t="s">
        <v>8</v>
      </c>
    </row>
    <row r="2" spans="1:19" s="24" customFormat="1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9" t="s">
        <v>30</v>
      </c>
      <c r="P2" s="30" t="s">
        <v>31</v>
      </c>
      <c r="Q2" s="14" t="s">
        <v>153</v>
      </c>
      <c r="R2"/>
      <c r="S2"/>
    </row>
    <row r="3" spans="1:19" s="24" customFormat="1" ht="15.9" customHeight="1" x14ac:dyDescent="0.3">
      <c r="A3" s="94">
        <v>8</v>
      </c>
      <c r="B3" s="47">
        <v>147.89473684210526</v>
      </c>
      <c r="C3" s="47">
        <v>149.92619047619041</v>
      </c>
      <c r="D3" s="42">
        <v>149.47058823529412</v>
      </c>
      <c r="E3" s="42">
        <v>146.31700000000001</v>
      </c>
      <c r="F3" s="47">
        <v>147.80000000000001</v>
      </c>
      <c r="G3" s="47">
        <v>147.61111111111111</v>
      </c>
      <c r="H3" s="47">
        <v>150.286</v>
      </c>
      <c r="I3" s="47">
        <v>146.6</v>
      </c>
      <c r="J3" s="47">
        <v>146.62</v>
      </c>
      <c r="K3" s="47"/>
      <c r="L3" s="44">
        <v>148</v>
      </c>
      <c r="M3" s="42">
        <f t="shared" ref="M3:M19" si="0">AVERAGE(B3:K3)</f>
        <v>148.05840296274451</v>
      </c>
      <c r="N3" s="42">
        <f t="shared" ref="N3:N17" si="1">MAX(B3:K3)-MIN(B3:K3)</f>
        <v>3.9689999999999941</v>
      </c>
      <c r="O3" s="22">
        <v>140</v>
      </c>
      <c r="P3" s="23">
        <v>156</v>
      </c>
      <c r="Q3" s="54">
        <f>M3/M3*100</f>
        <v>100</v>
      </c>
    </row>
    <row r="4" spans="1:19" s="24" customFormat="1" ht="15.9" customHeight="1" x14ac:dyDescent="0.3">
      <c r="A4" s="94">
        <v>9</v>
      </c>
      <c r="B4" s="47">
        <v>147.78125</v>
      </c>
      <c r="C4" s="47">
        <v>148.21710526315786</v>
      </c>
      <c r="D4" s="42">
        <v>149.21052631578948</v>
      </c>
      <c r="E4" s="47">
        <v>146.09700000000001</v>
      </c>
      <c r="F4" s="47">
        <v>147.6</v>
      </c>
      <c r="G4" s="47">
        <v>147.74333333333331</v>
      </c>
      <c r="H4" s="47">
        <v>150.34700000000001</v>
      </c>
      <c r="I4" s="47">
        <v>146.30000000000001</v>
      </c>
      <c r="J4" s="47">
        <v>144.77000000000001</v>
      </c>
      <c r="K4" s="47">
        <v>147.91666666666666</v>
      </c>
      <c r="L4" s="44">
        <v>148</v>
      </c>
      <c r="M4" s="42">
        <f t="shared" si="0"/>
        <v>147.59828815789473</v>
      </c>
      <c r="N4" s="42">
        <f t="shared" si="1"/>
        <v>5.5769999999999982</v>
      </c>
      <c r="O4" s="22">
        <v>140</v>
      </c>
      <c r="P4" s="23">
        <v>156</v>
      </c>
      <c r="Q4" s="54">
        <f>M4/M$3*100</f>
        <v>99.689234251050536</v>
      </c>
    </row>
    <row r="5" spans="1:19" s="24" customFormat="1" ht="15.9" customHeight="1" x14ac:dyDescent="0.3">
      <c r="A5" s="94">
        <v>10</v>
      </c>
      <c r="B5" s="47">
        <v>147.83333333333334</v>
      </c>
      <c r="C5" s="47">
        <v>147.57874999999999</v>
      </c>
      <c r="D5" s="42">
        <v>147.75</v>
      </c>
      <c r="E5" s="42">
        <v>146.761</v>
      </c>
      <c r="F5" s="47">
        <v>148.23809523809524</v>
      </c>
      <c r="G5" s="47">
        <v>147.5</v>
      </c>
      <c r="H5" s="47">
        <v>149.13900000000001</v>
      </c>
      <c r="I5" s="47">
        <v>146.5</v>
      </c>
      <c r="J5" s="47">
        <v>144.69999999999999</v>
      </c>
      <c r="K5" s="47">
        <v>149.73333333333332</v>
      </c>
      <c r="L5" s="44">
        <v>148</v>
      </c>
      <c r="M5" s="42">
        <f t="shared" si="0"/>
        <v>147.57335119047622</v>
      </c>
      <c r="N5" s="42">
        <f t="shared" si="1"/>
        <v>5.0333333333333314</v>
      </c>
      <c r="O5" s="22">
        <v>140</v>
      </c>
      <c r="P5" s="23">
        <v>156</v>
      </c>
      <c r="Q5" s="54">
        <f t="shared" ref="Q5:Q17" si="2">M5/M$3*100</f>
        <v>99.672391595098901</v>
      </c>
    </row>
    <row r="6" spans="1:19" s="24" customFormat="1" ht="15.9" customHeight="1" x14ac:dyDescent="0.3">
      <c r="A6" s="94">
        <v>11</v>
      </c>
      <c r="B6" s="47">
        <v>147.89473684210526</v>
      </c>
      <c r="C6" s="47">
        <v>147.76329113924049</v>
      </c>
      <c r="D6" s="42">
        <v>146.52380952380952</v>
      </c>
      <c r="E6" s="42">
        <v>147.21700000000001</v>
      </c>
      <c r="F6" s="47">
        <v>147.55555555555554</v>
      </c>
      <c r="G6" s="47">
        <v>147.0864197530864</v>
      </c>
      <c r="H6" s="47">
        <v>148.63800000000001</v>
      </c>
      <c r="I6" s="47">
        <v>145.5</v>
      </c>
      <c r="J6" s="47">
        <v>145.63</v>
      </c>
      <c r="K6" s="47">
        <v>148.33333333333334</v>
      </c>
      <c r="L6" s="44">
        <v>148</v>
      </c>
      <c r="M6" s="42">
        <f t="shared" si="0"/>
        <v>147.21421461471303</v>
      </c>
      <c r="N6" s="42">
        <f t="shared" si="1"/>
        <v>3.1380000000000052</v>
      </c>
      <c r="O6" s="22">
        <v>140</v>
      </c>
      <c r="P6" s="23">
        <v>156</v>
      </c>
      <c r="Q6" s="54">
        <f t="shared" si="2"/>
        <v>99.429827465960244</v>
      </c>
    </row>
    <row r="7" spans="1:19" s="24" customFormat="1" ht="15.9" customHeight="1" x14ac:dyDescent="0.3">
      <c r="A7" s="94">
        <v>12</v>
      </c>
      <c r="B7" s="47">
        <v>148.07894736842104</v>
      </c>
      <c r="C7" s="47">
        <v>147.40117647058821</v>
      </c>
      <c r="D7" s="42">
        <v>148.22222222222223</v>
      </c>
      <c r="E7" s="42">
        <v>147.97</v>
      </c>
      <c r="F7" s="47">
        <v>147.15</v>
      </c>
      <c r="G7" s="47">
        <v>147.2948717948718</v>
      </c>
      <c r="H7" s="47">
        <v>148.35499999999999</v>
      </c>
      <c r="I7" s="47">
        <v>149.6</v>
      </c>
      <c r="J7" s="47">
        <v>145.77000000000001</v>
      </c>
      <c r="K7" s="47">
        <v>148</v>
      </c>
      <c r="L7" s="44">
        <v>148</v>
      </c>
      <c r="M7" s="42">
        <f t="shared" si="0"/>
        <v>147.78422178561033</v>
      </c>
      <c r="N7" s="42">
        <f t="shared" si="1"/>
        <v>3.8299999999999841</v>
      </c>
      <c r="O7" s="22">
        <v>140</v>
      </c>
      <c r="P7" s="23">
        <v>156</v>
      </c>
      <c r="Q7" s="54">
        <f t="shared" si="2"/>
        <v>99.81481552438251</v>
      </c>
    </row>
    <row r="8" spans="1:19" s="24" customFormat="1" ht="15.9" customHeight="1" x14ac:dyDescent="0.3">
      <c r="A8" s="94">
        <v>1</v>
      </c>
      <c r="B8" s="47">
        <v>147.94736842105263</v>
      </c>
      <c r="C8" s="47">
        <v>147.75744680851059</v>
      </c>
      <c r="D8" s="42">
        <v>151.33333333333334</v>
      </c>
      <c r="E8" s="42">
        <v>149.04599999999999</v>
      </c>
      <c r="F8" s="47">
        <v>147.52631578947367</v>
      </c>
      <c r="G8" s="47">
        <v>147.36956521739128</v>
      </c>
      <c r="H8" s="47">
        <v>147.04499999999999</v>
      </c>
      <c r="I8" s="47">
        <v>146.4</v>
      </c>
      <c r="J8" s="47">
        <v>145.9</v>
      </c>
      <c r="K8" s="47">
        <v>149.35714285714286</v>
      </c>
      <c r="L8" s="44">
        <v>148</v>
      </c>
      <c r="M8" s="42">
        <f t="shared" si="0"/>
        <v>147.96821724269046</v>
      </c>
      <c r="N8" s="42">
        <f t="shared" si="1"/>
        <v>5.4333333333333371</v>
      </c>
      <c r="O8" s="22">
        <v>140</v>
      </c>
      <c r="P8" s="23">
        <v>156</v>
      </c>
      <c r="Q8" s="54">
        <f t="shared" si="2"/>
        <v>99.939087739534287</v>
      </c>
    </row>
    <row r="9" spans="1:19" s="24" customFormat="1" ht="15.9" customHeight="1" x14ac:dyDescent="0.3">
      <c r="A9" s="94">
        <v>2</v>
      </c>
      <c r="B9" s="47">
        <v>147.83204633204633</v>
      </c>
      <c r="C9" s="47">
        <v>147.12021276595738</v>
      </c>
      <c r="D9" s="42">
        <v>150.73333333333332</v>
      </c>
      <c r="E9" s="42">
        <v>149.119</v>
      </c>
      <c r="F9" s="47">
        <v>148.11111111111111</v>
      </c>
      <c r="G9" s="47">
        <v>146.83333333333337</v>
      </c>
      <c r="H9" s="47">
        <v>146.68799999999999</v>
      </c>
      <c r="I9" s="47">
        <v>146.30000000000001</v>
      </c>
      <c r="J9" s="47">
        <v>145.72999999999999</v>
      </c>
      <c r="K9" s="47">
        <v>147.61538461538461</v>
      </c>
      <c r="L9" s="44">
        <v>148</v>
      </c>
      <c r="M9" s="42">
        <f t="shared" si="0"/>
        <v>147.60824214911659</v>
      </c>
      <c r="N9" s="42">
        <f t="shared" si="1"/>
        <v>5.0033333333333303</v>
      </c>
      <c r="O9" s="22">
        <v>140</v>
      </c>
      <c r="P9" s="23">
        <v>156</v>
      </c>
      <c r="Q9" s="54">
        <f t="shared" si="2"/>
        <v>99.695957267794384</v>
      </c>
    </row>
    <row r="10" spans="1:19" s="24" customFormat="1" ht="15.9" customHeight="1" x14ac:dyDescent="0.3">
      <c r="A10" s="94">
        <v>3</v>
      </c>
      <c r="B10" s="47">
        <v>147.44736842105263</v>
      </c>
      <c r="C10" s="47">
        <v>148.45365853658532</v>
      </c>
      <c r="D10" s="42">
        <v>150.8235294117647</v>
      </c>
      <c r="E10" s="42">
        <v>149.87899999999999</v>
      </c>
      <c r="F10" s="47">
        <v>146.95454545454547</v>
      </c>
      <c r="G10" s="47">
        <v>147.2037037037037</v>
      </c>
      <c r="H10" s="47">
        <v>146.44800000000001</v>
      </c>
      <c r="I10" s="47">
        <v>145.69999999999999</v>
      </c>
      <c r="J10" s="47">
        <v>144.83000000000001</v>
      </c>
      <c r="K10" s="47">
        <v>147.53846153846155</v>
      </c>
      <c r="L10" s="44">
        <v>148</v>
      </c>
      <c r="M10" s="42">
        <f t="shared" si="0"/>
        <v>147.52782670661136</v>
      </c>
      <c r="N10" s="42">
        <f t="shared" si="1"/>
        <v>5.9935294117646833</v>
      </c>
      <c r="O10" s="22">
        <v>140</v>
      </c>
      <c r="P10" s="23">
        <v>156</v>
      </c>
      <c r="Q10" s="54">
        <f t="shared" si="2"/>
        <v>99.641643942176898</v>
      </c>
    </row>
    <row r="11" spans="1:19" s="24" customFormat="1" ht="15.9" customHeight="1" x14ac:dyDescent="0.3">
      <c r="A11" s="94">
        <v>4</v>
      </c>
      <c r="B11" s="47">
        <v>147.05263157894737</v>
      </c>
      <c r="C11" s="47">
        <v>148.95172413793108</v>
      </c>
      <c r="D11" s="42">
        <v>150.57142857142858</v>
      </c>
      <c r="E11" s="42">
        <v>149.37200000000001</v>
      </c>
      <c r="F11" s="47">
        <v>147.9</v>
      </c>
      <c r="G11" s="47">
        <v>147.79545454545456</v>
      </c>
      <c r="H11" s="47">
        <v>144.65600000000001</v>
      </c>
      <c r="I11" s="47">
        <v>146.30000000000001</v>
      </c>
      <c r="J11" s="47">
        <v>144.97999999999999</v>
      </c>
      <c r="K11" s="47">
        <v>147.15384615384616</v>
      </c>
      <c r="L11" s="44">
        <v>148</v>
      </c>
      <c r="M11" s="42">
        <f t="shared" si="0"/>
        <v>147.47330849876079</v>
      </c>
      <c r="N11" s="42">
        <f t="shared" si="1"/>
        <v>5.9154285714285777</v>
      </c>
      <c r="O11" s="22">
        <v>140</v>
      </c>
      <c r="P11" s="23">
        <v>156</v>
      </c>
      <c r="Q11" s="54">
        <f t="shared" si="2"/>
        <v>99.604821845788152</v>
      </c>
    </row>
    <row r="12" spans="1:19" s="24" customFormat="1" ht="15.9" customHeight="1" x14ac:dyDescent="0.3">
      <c r="A12" s="94">
        <v>5</v>
      </c>
      <c r="B12" s="47">
        <v>147.26315789473685</v>
      </c>
      <c r="C12" s="47">
        <v>147.9918604651163</v>
      </c>
      <c r="D12" s="42">
        <v>150</v>
      </c>
      <c r="E12" s="42">
        <v>149.26300000000001</v>
      </c>
      <c r="F12" s="47">
        <v>148.36842105263159</v>
      </c>
      <c r="G12" s="47">
        <v>147.74621212121212</v>
      </c>
      <c r="H12" s="47">
        <v>144.22399999999999</v>
      </c>
      <c r="I12" s="47">
        <v>145.9</v>
      </c>
      <c r="J12" s="47">
        <v>144.96</v>
      </c>
      <c r="K12" s="47">
        <v>147.19999999999999</v>
      </c>
      <c r="L12" s="44">
        <v>148</v>
      </c>
      <c r="M12" s="42">
        <f t="shared" si="0"/>
        <v>147.29166515336971</v>
      </c>
      <c r="N12" s="42">
        <f t="shared" si="1"/>
        <v>5.7760000000000105</v>
      </c>
      <c r="O12" s="22">
        <v>140</v>
      </c>
      <c r="P12" s="23">
        <v>156</v>
      </c>
      <c r="Q12" s="54">
        <f t="shared" si="2"/>
        <v>99.482138268391481</v>
      </c>
    </row>
    <row r="13" spans="1:19" s="24" customFormat="1" ht="15.9" customHeight="1" x14ac:dyDescent="0.3">
      <c r="A13" s="94">
        <v>6</v>
      </c>
      <c r="B13" s="47">
        <v>148.15789473684211</v>
      </c>
      <c r="C13" s="47">
        <v>148.13374999999996</v>
      </c>
      <c r="D13" s="42">
        <v>150.85</v>
      </c>
      <c r="E13" s="42">
        <v>148.572</v>
      </c>
      <c r="F13" s="47">
        <v>148.14285714285714</v>
      </c>
      <c r="G13" s="47">
        <v>146.62719298245617</v>
      </c>
      <c r="H13" s="47">
        <v>145.48500000000001</v>
      </c>
      <c r="I13" s="47">
        <v>146</v>
      </c>
      <c r="J13" s="47">
        <v>145.19</v>
      </c>
      <c r="K13" s="47">
        <v>148.33333333333334</v>
      </c>
      <c r="L13" s="44">
        <v>148</v>
      </c>
      <c r="M13" s="42">
        <f t="shared" si="0"/>
        <v>147.54920281954884</v>
      </c>
      <c r="N13" s="42">
        <f t="shared" si="1"/>
        <v>5.6599999999999966</v>
      </c>
      <c r="O13" s="22">
        <v>140</v>
      </c>
      <c r="P13" s="23">
        <v>156</v>
      </c>
      <c r="Q13" s="54">
        <f t="shared" si="2"/>
        <v>99.656081564432526</v>
      </c>
    </row>
    <row r="14" spans="1:19" s="24" customFormat="1" ht="15.9" customHeight="1" x14ac:dyDescent="0.3">
      <c r="A14" s="94">
        <v>7</v>
      </c>
      <c r="B14" s="47">
        <v>147.63157894736841</v>
      </c>
      <c r="C14" s="47">
        <v>148.11428571428573</v>
      </c>
      <c r="D14" s="42">
        <v>150.76470588235293</v>
      </c>
      <c r="E14" s="42">
        <v>148.08600000000001</v>
      </c>
      <c r="F14" s="47">
        <v>148.05000000000001</v>
      </c>
      <c r="G14" s="47">
        <v>147.11111111111111</v>
      </c>
      <c r="H14" s="47">
        <v>145.41900000000001</v>
      </c>
      <c r="I14" s="47">
        <v>146.4</v>
      </c>
      <c r="J14" s="47">
        <v>145.65</v>
      </c>
      <c r="K14" s="47">
        <v>147.71428571428572</v>
      </c>
      <c r="L14" s="44">
        <v>148</v>
      </c>
      <c r="M14" s="42">
        <f t="shared" si="0"/>
        <v>147.49409673694043</v>
      </c>
      <c r="N14" s="42">
        <f t="shared" si="1"/>
        <v>5.3457058823529167</v>
      </c>
      <c r="O14" s="22">
        <v>140</v>
      </c>
      <c r="P14" s="23">
        <v>156</v>
      </c>
      <c r="Q14" s="54">
        <f t="shared" si="2"/>
        <v>99.618862412053659</v>
      </c>
    </row>
    <row r="15" spans="1:19" s="24" customFormat="1" ht="15.9" customHeight="1" x14ac:dyDescent="0.3">
      <c r="A15" s="94">
        <v>8</v>
      </c>
      <c r="B15" s="47">
        <v>147.57894736842104</v>
      </c>
      <c r="C15" s="47">
        <v>147.86321839080463</v>
      </c>
      <c r="D15" s="42">
        <v>151.5</v>
      </c>
      <c r="E15" s="42">
        <v>148.71</v>
      </c>
      <c r="F15" s="47">
        <v>147.77272727272728</v>
      </c>
      <c r="G15" s="47">
        <v>147.09558823529409</v>
      </c>
      <c r="H15" s="47">
        <v>144.761</v>
      </c>
      <c r="I15" s="47">
        <v>146.80000000000001</v>
      </c>
      <c r="J15" s="47">
        <v>145.81</v>
      </c>
      <c r="K15" s="47">
        <v>148.26666666666668</v>
      </c>
      <c r="L15" s="44">
        <v>148</v>
      </c>
      <c r="M15" s="42">
        <f t="shared" si="0"/>
        <v>147.61581479339137</v>
      </c>
      <c r="N15" s="42">
        <f t="shared" si="1"/>
        <v>6.7390000000000043</v>
      </c>
      <c r="O15" s="22">
        <v>140</v>
      </c>
      <c r="P15" s="23">
        <v>156</v>
      </c>
      <c r="Q15" s="54">
        <f t="shared" si="2"/>
        <v>99.701071901022388</v>
      </c>
      <c r="R15" s="31"/>
    </row>
    <row r="16" spans="1:19" s="24" customFormat="1" ht="15.9" customHeight="1" x14ac:dyDescent="0.3">
      <c r="A16" s="94">
        <v>9</v>
      </c>
      <c r="B16" s="47">
        <v>147.02631578947367</v>
      </c>
      <c r="C16" s="47">
        <v>148.10799999999995</v>
      </c>
      <c r="D16" s="42">
        <v>152.6</v>
      </c>
      <c r="E16" s="42">
        <v>149.036</v>
      </c>
      <c r="F16" s="47">
        <v>147.9</v>
      </c>
      <c r="G16" s="47">
        <v>147.58974358974362</v>
      </c>
      <c r="H16" s="47">
        <v>144.88499999999999</v>
      </c>
      <c r="I16" s="47">
        <v>147.30000000000001</v>
      </c>
      <c r="J16" s="47">
        <v>146.65</v>
      </c>
      <c r="K16" s="47">
        <v>147.6</v>
      </c>
      <c r="L16" s="44">
        <v>148</v>
      </c>
      <c r="M16" s="42">
        <f t="shared" si="0"/>
        <v>147.86950593792173</v>
      </c>
      <c r="N16" s="42">
        <f t="shared" si="1"/>
        <v>7.7150000000000034</v>
      </c>
      <c r="O16" s="22">
        <v>140</v>
      </c>
      <c r="P16" s="23">
        <v>156</v>
      </c>
      <c r="Q16" s="54">
        <f t="shared" si="2"/>
        <v>99.872417221148666</v>
      </c>
      <c r="R16" s="31"/>
    </row>
    <row r="17" spans="1:18" s="24" customFormat="1" ht="15.9" customHeight="1" x14ac:dyDescent="0.3">
      <c r="A17" s="94">
        <v>10</v>
      </c>
      <c r="B17" s="47">
        <v>146.8430735930736</v>
      </c>
      <c r="C17" s="47">
        <v>148.55421686746985</v>
      </c>
      <c r="D17" s="42">
        <v>151</v>
      </c>
      <c r="E17" s="42">
        <v>149.13200000000001</v>
      </c>
      <c r="F17" s="47">
        <v>147.75</v>
      </c>
      <c r="G17" s="47">
        <v>148.7222222222222</v>
      </c>
      <c r="H17" s="47">
        <v>146</v>
      </c>
      <c r="I17" s="47">
        <v>148.19999999999999</v>
      </c>
      <c r="J17" s="47">
        <v>145.56</v>
      </c>
      <c r="K17" s="47">
        <v>148.4</v>
      </c>
      <c r="L17" s="44">
        <v>148</v>
      </c>
      <c r="M17" s="42">
        <f t="shared" si="0"/>
        <v>148.01615126827659</v>
      </c>
      <c r="N17" s="42">
        <f t="shared" si="1"/>
        <v>5.4399999999999977</v>
      </c>
      <c r="O17" s="22">
        <v>140</v>
      </c>
      <c r="P17" s="23">
        <v>156</v>
      </c>
      <c r="Q17" s="54">
        <f t="shared" si="2"/>
        <v>99.971462818980598</v>
      </c>
      <c r="R17" s="31"/>
    </row>
    <row r="18" spans="1:18" s="24" customFormat="1" ht="15.9" customHeight="1" x14ac:dyDescent="0.3">
      <c r="A18" s="94">
        <v>11</v>
      </c>
      <c r="B18" s="47">
        <v>147.27413127413126</v>
      </c>
      <c r="C18" s="47">
        <v>148.45842696629217</v>
      </c>
      <c r="D18" s="42">
        <v>147</v>
      </c>
      <c r="E18" s="42">
        <v>149.01900000000001</v>
      </c>
      <c r="F18" s="47">
        <v>148.05000000000001</v>
      </c>
      <c r="G18" s="47">
        <v>148.45333333333335</v>
      </c>
      <c r="H18" s="47">
        <v>146.274</v>
      </c>
      <c r="I18" s="47">
        <v>147.1</v>
      </c>
      <c r="J18" s="47">
        <v>145.75</v>
      </c>
      <c r="K18" s="47">
        <v>146.73333333333332</v>
      </c>
      <c r="L18" s="44">
        <v>148</v>
      </c>
      <c r="M18" s="42">
        <f t="shared" si="0"/>
        <v>147.41122249070901</v>
      </c>
      <c r="N18" s="42">
        <f>MAX(B18:K18)-MIN(B18:K18)</f>
        <v>3.2690000000000055</v>
      </c>
      <c r="O18" s="22">
        <v>140</v>
      </c>
      <c r="P18" s="23">
        <v>156</v>
      </c>
      <c r="Q18" s="54">
        <f>M18/M$3*100</f>
        <v>99.562888387903016</v>
      </c>
      <c r="R18" s="31"/>
    </row>
    <row r="19" spans="1:18" s="24" customFormat="1" ht="15.9" customHeight="1" x14ac:dyDescent="0.3">
      <c r="A19" s="94">
        <v>12</v>
      </c>
      <c r="B19" s="47">
        <v>147.39092664092666</v>
      </c>
      <c r="C19" s="47">
        <v>148.46493506493508</v>
      </c>
      <c r="D19" s="42">
        <v>146.53333333333333</v>
      </c>
      <c r="E19" s="42">
        <v>149.059</v>
      </c>
      <c r="F19" s="47">
        <v>148.4</v>
      </c>
      <c r="G19" s="47">
        <v>149.21212121212122</v>
      </c>
      <c r="H19" s="47">
        <v>146.67599999999999</v>
      </c>
      <c r="I19" s="47">
        <v>147.19999999999999</v>
      </c>
      <c r="J19" s="47">
        <v>146.04</v>
      </c>
      <c r="K19" s="47">
        <v>147.46666666666667</v>
      </c>
      <c r="L19" s="44">
        <v>148</v>
      </c>
      <c r="M19" s="42">
        <f t="shared" si="0"/>
        <v>147.64429829179829</v>
      </c>
      <c r="N19" s="42">
        <f>MAX(B19:K19)-MIN(B19:K19)</f>
        <v>3.1721212121212261</v>
      </c>
      <c r="O19" s="22">
        <v>140</v>
      </c>
      <c r="P19" s="23">
        <v>156</v>
      </c>
      <c r="Q19" s="54">
        <f>M19/M$3*100</f>
        <v>99.720309916452081</v>
      </c>
    </row>
    <row r="20" spans="1:18" s="24" customFormat="1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148</v>
      </c>
      <c r="M20" s="42"/>
      <c r="N20" s="42">
        <f>MAX(B20:K20)-MIN(B20:K20)</f>
        <v>0</v>
      </c>
      <c r="O20" s="22">
        <v>140</v>
      </c>
      <c r="P20" s="23">
        <v>156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6" width="9.44140625" customWidth="1"/>
    <col min="7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5" t="s">
        <v>50</v>
      </c>
    </row>
    <row r="2" spans="1:18" ht="15.9" customHeight="1" x14ac:dyDescent="0.3">
      <c r="A2" s="26" t="s">
        <v>24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21" t="s">
        <v>1</v>
      </c>
      <c r="M2" s="87" t="s">
        <v>40</v>
      </c>
      <c r="N2" s="98" t="s">
        <v>29</v>
      </c>
      <c r="O2" s="29" t="s">
        <v>30</v>
      </c>
      <c r="P2" s="30" t="s">
        <v>31</v>
      </c>
      <c r="Q2" s="14" t="s">
        <v>153</v>
      </c>
    </row>
    <row r="3" spans="1:18" ht="15.9" customHeight="1" x14ac:dyDescent="0.3">
      <c r="A3" s="94">
        <v>8</v>
      </c>
      <c r="B3" s="47">
        <v>54.10526315789474</v>
      </c>
      <c r="C3" s="47">
        <v>54.349382716049377</v>
      </c>
      <c r="D3" s="42">
        <v>57.133333333333333</v>
      </c>
      <c r="E3" s="42">
        <v>53.411999999999999</v>
      </c>
      <c r="F3" s="47">
        <v>55.45</v>
      </c>
      <c r="G3" s="47">
        <v>54.888888888888893</v>
      </c>
      <c r="H3" s="47">
        <v>55</v>
      </c>
      <c r="I3" s="47">
        <v>55.3</v>
      </c>
      <c r="J3" s="47">
        <v>54.67</v>
      </c>
      <c r="K3" s="47"/>
      <c r="L3" s="45">
        <v>55</v>
      </c>
      <c r="M3" s="42">
        <f t="shared" ref="M3:M19" si="0">AVERAGE(B3:K3)</f>
        <v>54.923207566240713</v>
      </c>
      <c r="N3" s="42">
        <f t="shared" ref="N3:N8" si="1">MAX(B3,D3,E3,I3)-MIN(B3,D3,E3,I3)</f>
        <v>3.7213333333333338</v>
      </c>
      <c r="O3" s="32">
        <v>52</v>
      </c>
      <c r="P3" s="32">
        <v>58</v>
      </c>
      <c r="Q3" s="54">
        <f>M3/M3*100</f>
        <v>100</v>
      </c>
    </row>
    <row r="4" spans="1:18" ht="15.9" customHeight="1" x14ac:dyDescent="0.3">
      <c r="A4" s="94">
        <v>9</v>
      </c>
      <c r="B4" s="47">
        <v>54.21875</v>
      </c>
      <c r="C4" s="47">
        <v>54.866216216216216</v>
      </c>
      <c r="D4" s="42">
        <v>57.210526315789473</v>
      </c>
      <c r="E4" s="47">
        <v>52.878</v>
      </c>
      <c r="F4" s="47">
        <v>55.25</v>
      </c>
      <c r="G4" s="47">
        <v>55.398148148148145</v>
      </c>
      <c r="H4" s="47">
        <v>55.107999999999997</v>
      </c>
      <c r="I4" s="47">
        <v>54.8</v>
      </c>
      <c r="J4" s="47">
        <v>54.35</v>
      </c>
      <c r="K4" s="47">
        <v>53.666666666666664</v>
      </c>
      <c r="L4" s="45">
        <v>55</v>
      </c>
      <c r="M4" s="42">
        <f t="shared" si="0"/>
        <v>54.774630734682056</v>
      </c>
      <c r="N4" s="42">
        <f t="shared" si="1"/>
        <v>4.3325263157894724</v>
      </c>
      <c r="O4" s="32">
        <v>52</v>
      </c>
      <c r="P4" s="32">
        <v>58</v>
      </c>
      <c r="Q4" s="54">
        <f>M4/M$3*100</f>
        <v>99.729482602815096</v>
      </c>
    </row>
    <row r="5" spans="1:18" ht="15.9" customHeight="1" x14ac:dyDescent="0.3">
      <c r="A5" s="94">
        <v>10</v>
      </c>
      <c r="B5" s="47">
        <v>54.738095238095241</v>
      </c>
      <c r="C5" s="47">
        <v>53.60749999999998</v>
      </c>
      <c r="D5" s="42">
        <v>56.411764705882355</v>
      </c>
      <c r="E5" s="42">
        <v>53.759</v>
      </c>
      <c r="F5" s="47">
        <v>55.476190476190474</v>
      </c>
      <c r="G5" s="47">
        <v>55.583333333333336</v>
      </c>
      <c r="H5" s="47">
        <v>55.631999999999998</v>
      </c>
      <c r="I5" s="47">
        <v>54.9</v>
      </c>
      <c r="J5" s="47">
        <v>54.53</v>
      </c>
      <c r="K5" s="47">
        <v>54.666666666666664</v>
      </c>
      <c r="L5" s="45">
        <v>55</v>
      </c>
      <c r="M5" s="42">
        <f t="shared" si="0"/>
        <v>54.930455042016796</v>
      </c>
      <c r="N5" s="42">
        <f t="shared" si="1"/>
        <v>2.6527647058823547</v>
      </c>
      <c r="O5" s="32">
        <v>52</v>
      </c>
      <c r="P5" s="32">
        <v>58</v>
      </c>
      <c r="Q5" s="54">
        <f t="shared" ref="Q5:Q17" si="2">M5/M$3*100</f>
        <v>100.0131956527982</v>
      </c>
    </row>
    <row r="6" spans="1:18" ht="15.9" customHeight="1" x14ac:dyDescent="0.3">
      <c r="A6" s="94">
        <v>11</v>
      </c>
      <c r="B6" s="47">
        <v>54.421052631578945</v>
      </c>
      <c r="C6" s="47">
        <v>54.262500000000024</v>
      </c>
      <c r="D6" s="42">
        <v>56.10526315789474</v>
      </c>
      <c r="E6" s="42">
        <v>54.631999999999998</v>
      </c>
      <c r="F6" s="47">
        <v>55.444444444444443</v>
      </c>
      <c r="G6" s="47">
        <v>55.196428571428569</v>
      </c>
      <c r="H6" s="47">
        <v>55.534999999999997</v>
      </c>
      <c r="I6" s="47">
        <v>54.6</v>
      </c>
      <c r="J6" s="47">
        <v>55.28</v>
      </c>
      <c r="K6" s="47">
        <v>54.333333333333336</v>
      </c>
      <c r="L6" s="45">
        <v>55</v>
      </c>
      <c r="M6" s="42">
        <f t="shared" si="0"/>
        <v>54.98100221386801</v>
      </c>
      <c r="N6" s="42">
        <f t="shared" si="1"/>
        <v>1.6842105263157947</v>
      </c>
      <c r="O6" s="32">
        <v>52</v>
      </c>
      <c r="P6" s="32">
        <v>58</v>
      </c>
      <c r="Q6" s="54">
        <f t="shared" si="2"/>
        <v>100.10522809972014</v>
      </c>
    </row>
    <row r="7" spans="1:18" ht="15.9" customHeight="1" x14ac:dyDescent="0.3">
      <c r="A7" s="94">
        <v>12</v>
      </c>
      <c r="B7" s="47">
        <v>54.736842105263158</v>
      </c>
      <c r="C7" s="47">
        <v>54.120689655172434</v>
      </c>
      <c r="D7" s="42">
        <v>56.235294117647058</v>
      </c>
      <c r="E7" s="42">
        <v>54.152000000000001</v>
      </c>
      <c r="F7" s="47">
        <v>54.9</v>
      </c>
      <c r="G7" s="47">
        <v>55.327380952380956</v>
      </c>
      <c r="H7" s="47">
        <v>55.246000000000002</v>
      </c>
      <c r="I7" s="47">
        <v>56.8</v>
      </c>
      <c r="J7" s="47">
        <v>54.79</v>
      </c>
      <c r="K7" s="47">
        <v>54.93333333333333</v>
      </c>
      <c r="L7" s="45">
        <v>55</v>
      </c>
      <c r="M7" s="42">
        <f t="shared" si="0"/>
        <v>55.124154016379691</v>
      </c>
      <c r="N7" s="42">
        <f>MAX(B7,D7,E7,H8)-MIN(B7,D7,E7,H8)</f>
        <v>2.083294117647057</v>
      </c>
      <c r="O7" s="32">
        <v>52</v>
      </c>
      <c r="P7" s="32">
        <v>58</v>
      </c>
      <c r="Q7" s="54">
        <f t="shared" si="2"/>
        <v>100.36586801653313</v>
      </c>
    </row>
    <row r="8" spans="1:18" ht="15.9" customHeight="1" x14ac:dyDescent="0.3">
      <c r="A8" s="94">
        <v>1</v>
      </c>
      <c r="B8" s="47">
        <v>54.526315789473685</v>
      </c>
      <c r="C8" s="47">
        <v>54.29999999999999</v>
      </c>
      <c r="D8" s="42">
        <v>57.266666666666666</v>
      </c>
      <c r="E8" s="42">
        <v>53.612000000000002</v>
      </c>
      <c r="F8" s="47">
        <v>55.368421052631582</v>
      </c>
      <c r="G8" s="47">
        <v>55.326666666666661</v>
      </c>
      <c r="H8" s="47">
        <v>55.223999999999997</v>
      </c>
      <c r="I8" s="47">
        <v>55.2</v>
      </c>
      <c r="J8" s="47">
        <v>54.98</v>
      </c>
      <c r="K8" s="47">
        <v>54.428571428571431</v>
      </c>
      <c r="L8" s="45">
        <v>55</v>
      </c>
      <c r="M8" s="42">
        <f t="shared" si="0"/>
        <v>55.023264160401006</v>
      </c>
      <c r="N8" s="42">
        <f t="shared" si="1"/>
        <v>3.6546666666666638</v>
      </c>
      <c r="O8" s="32">
        <v>52</v>
      </c>
      <c r="P8" s="32">
        <v>58</v>
      </c>
      <c r="Q8" s="54">
        <f t="shared" si="2"/>
        <v>100.18217543838752</v>
      </c>
    </row>
    <row r="9" spans="1:18" ht="15.9" customHeight="1" x14ac:dyDescent="0.3">
      <c r="A9" s="94">
        <v>2</v>
      </c>
      <c r="B9" s="47">
        <v>54.472007722007724</v>
      </c>
      <c r="C9" s="47">
        <v>53.830526315789449</v>
      </c>
      <c r="D9" s="42">
        <v>57.8</v>
      </c>
      <c r="E9" s="42">
        <v>53.22</v>
      </c>
      <c r="F9" s="47">
        <v>55.388888888888886</v>
      </c>
      <c r="G9" s="47">
        <v>55.181034482758619</v>
      </c>
      <c r="H9" s="47">
        <v>55.015000000000001</v>
      </c>
      <c r="I9" s="47">
        <v>54.8</v>
      </c>
      <c r="J9" s="47">
        <v>54.46</v>
      </c>
      <c r="K9" s="47">
        <v>54.92307692307692</v>
      </c>
      <c r="L9" s="45">
        <v>55</v>
      </c>
      <c r="M9" s="42">
        <f t="shared" si="0"/>
        <v>54.909053433252154</v>
      </c>
      <c r="N9" s="42">
        <f>MAX(B9,D9,E9,F9,I9)-MIN(B9,D9,E9,F9,I9)</f>
        <v>4.5799999999999983</v>
      </c>
      <c r="O9" s="32">
        <v>52</v>
      </c>
      <c r="P9" s="32">
        <v>58</v>
      </c>
      <c r="Q9" s="54">
        <f t="shared" si="2"/>
        <v>99.974229230928501</v>
      </c>
    </row>
    <row r="10" spans="1:18" ht="15.9" customHeight="1" x14ac:dyDescent="0.3">
      <c r="A10" s="94">
        <v>3</v>
      </c>
      <c r="B10" s="47">
        <v>54.026315789473685</v>
      </c>
      <c r="C10" s="47">
        <v>54.403658536585347</v>
      </c>
      <c r="D10" s="42">
        <v>57.142857142857146</v>
      </c>
      <c r="E10" s="42">
        <v>53.649000000000001</v>
      </c>
      <c r="F10" s="47">
        <v>54</v>
      </c>
      <c r="G10" s="47">
        <v>54.80952380952381</v>
      </c>
      <c r="H10" s="47">
        <v>55.067</v>
      </c>
      <c r="I10" s="47">
        <v>54.7</v>
      </c>
      <c r="J10" s="47">
        <v>53.93</v>
      </c>
      <c r="K10" s="47">
        <v>54.53846153846154</v>
      </c>
      <c r="L10" s="45">
        <v>55</v>
      </c>
      <c r="M10" s="42">
        <f t="shared" si="0"/>
        <v>54.626681681690151</v>
      </c>
      <c r="N10" s="42">
        <f>MAX(B10,D10,E10,F10,I10)-MIN(B10,D10,E10,F10,I10)</f>
        <v>3.493857142857145</v>
      </c>
      <c r="O10" s="32">
        <v>52</v>
      </c>
      <c r="P10" s="32">
        <v>58</v>
      </c>
      <c r="Q10" s="54">
        <f t="shared" si="2"/>
        <v>99.460108217108527</v>
      </c>
    </row>
    <row r="11" spans="1:18" ht="15.9" customHeight="1" x14ac:dyDescent="0.3">
      <c r="A11" s="94">
        <v>4</v>
      </c>
      <c r="B11" s="47">
        <v>54.157894736842103</v>
      </c>
      <c r="C11" s="47">
        <v>54.897701149425274</v>
      </c>
      <c r="D11" s="42">
        <v>56.722222222222221</v>
      </c>
      <c r="E11" s="42">
        <v>53.264000000000003</v>
      </c>
      <c r="F11" s="47">
        <v>54.3</v>
      </c>
      <c r="G11" s="47">
        <v>55.923809523809517</v>
      </c>
      <c r="H11" s="47">
        <v>53.41</v>
      </c>
      <c r="I11" s="47">
        <v>55.1</v>
      </c>
      <c r="J11" s="47">
        <v>53.87</v>
      </c>
      <c r="K11" s="47">
        <v>54.384615384615387</v>
      </c>
      <c r="L11" s="45">
        <v>55</v>
      </c>
      <c r="M11" s="42">
        <f t="shared" si="0"/>
        <v>54.603024301691448</v>
      </c>
      <c r="N11" s="42">
        <f>MAX(B11,D11,E11,F11,I11)-MIN(B11,D11,E11,F11,I11)</f>
        <v>3.4582222222222185</v>
      </c>
      <c r="O11" s="32">
        <v>52</v>
      </c>
      <c r="P11" s="32">
        <v>58</v>
      </c>
      <c r="Q11" s="54">
        <f t="shared" si="2"/>
        <v>99.417034658503695</v>
      </c>
    </row>
    <row r="12" spans="1:18" ht="15.9" customHeight="1" x14ac:dyDescent="0.3">
      <c r="A12" s="94">
        <v>5</v>
      </c>
      <c r="B12" s="47">
        <v>53.973684210526315</v>
      </c>
      <c r="C12" s="47">
        <v>55.294117647058826</v>
      </c>
      <c r="D12" s="42">
        <v>55.823529411764703</v>
      </c>
      <c r="E12" s="42">
        <v>53.103999999999999</v>
      </c>
      <c r="F12" s="47">
        <v>54.94736842105263</v>
      </c>
      <c r="G12" s="47">
        <v>55.816666666666663</v>
      </c>
      <c r="H12" s="47">
        <v>53.069000000000003</v>
      </c>
      <c r="I12" s="47">
        <v>55</v>
      </c>
      <c r="J12" s="47">
        <v>53.66</v>
      </c>
      <c r="K12" s="47">
        <v>55.2</v>
      </c>
      <c r="L12" s="45">
        <v>55</v>
      </c>
      <c r="M12" s="42">
        <f t="shared" si="0"/>
        <v>54.588836635706912</v>
      </c>
      <c r="N12" s="42">
        <f t="shared" ref="N12:N17" si="3">MAX(B12,D12,E12,F12,H12,I12)-MIN(B12,D12,E12,F12,H12,I12)</f>
        <v>2.7545294117647003</v>
      </c>
      <c r="O12" s="32">
        <v>52</v>
      </c>
      <c r="P12" s="32">
        <v>58</v>
      </c>
      <c r="Q12" s="54">
        <f t="shared" si="2"/>
        <v>99.391202835102945</v>
      </c>
    </row>
    <row r="13" spans="1:18" ht="15.9" customHeight="1" x14ac:dyDescent="0.3">
      <c r="A13" s="94">
        <v>6</v>
      </c>
      <c r="B13" s="47">
        <v>54.10526315789474</v>
      </c>
      <c r="C13" s="47">
        <v>55.65802469135803</v>
      </c>
      <c r="D13" s="42">
        <v>57.722222222222221</v>
      </c>
      <c r="E13" s="42">
        <v>53.494999999999997</v>
      </c>
      <c r="F13" s="47">
        <v>55</v>
      </c>
      <c r="G13" s="47">
        <v>55.320454545454545</v>
      </c>
      <c r="H13" s="47">
        <v>53.302999999999997</v>
      </c>
      <c r="I13" s="47">
        <v>55</v>
      </c>
      <c r="J13" s="47">
        <v>53.67</v>
      </c>
      <c r="K13" s="47">
        <v>55.666666666666664</v>
      </c>
      <c r="L13" s="45">
        <v>55</v>
      </c>
      <c r="M13" s="42">
        <f t="shared" si="0"/>
        <v>54.894063128359619</v>
      </c>
      <c r="N13" s="42">
        <f t="shared" si="3"/>
        <v>4.4192222222222242</v>
      </c>
      <c r="O13" s="32">
        <v>52</v>
      </c>
      <c r="P13" s="32">
        <v>58</v>
      </c>
      <c r="Q13" s="54">
        <f t="shared" si="2"/>
        <v>99.946936023636383</v>
      </c>
    </row>
    <row r="14" spans="1:18" ht="15.9" customHeight="1" x14ac:dyDescent="0.3">
      <c r="A14" s="94">
        <v>7</v>
      </c>
      <c r="B14" s="47">
        <v>54.131578947368418</v>
      </c>
      <c r="C14" s="47">
        <v>55.220987654320972</v>
      </c>
      <c r="D14" s="42">
        <v>57.111111111111114</v>
      </c>
      <c r="E14" s="42">
        <v>54.459000000000003</v>
      </c>
      <c r="F14" s="47">
        <v>55.05</v>
      </c>
      <c r="G14" s="47">
        <v>56.580701754385963</v>
      </c>
      <c r="H14" s="47">
        <v>53.902999999999999</v>
      </c>
      <c r="I14" s="47">
        <v>55.2</v>
      </c>
      <c r="J14" s="47">
        <v>54.46</v>
      </c>
      <c r="K14" s="47">
        <v>54.785714285714285</v>
      </c>
      <c r="L14" s="45">
        <v>55</v>
      </c>
      <c r="M14" s="42">
        <f t="shared" si="0"/>
        <v>55.09020937529008</v>
      </c>
      <c r="N14" s="42">
        <f t="shared" si="3"/>
        <v>3.2081111111111156</v>
      </c>
      <c r="O14" s="32">
        <v>52</v>
      </c>
      <c r="P14" s="32">
        <v>58</v>
      </c>
      <c r="Q14" s="54">
        <f t="shared" si="2"/>
        <v>100.3040641951728</v>
      </c>
    </row>
    <row r="15" spans="1:18" ht="15.9" customHeight="1" x14ac:dyDescent="0.3">
      <c r="A15" s="94">
        <v>8</v>
      </c>
      <c r="B15" s="47">
        <v>54.342105263157897</v>
      </c>
      <c r="C15" s="47">
        <v>55.031395348837208</v>
      </c>
      <c r="D15" s="42">
        <v>56.863636363636367</v>
      </c>
      <c r="E15" s="42">
        <v>54.259</v>
      </c>
      <c r="F15" s="47">
        <v>55.272727272727273</v>
      </c>
      <c r="G15" s="47">
        <v>56.336458333333333</v>
      </c>
      <c r="H15" s="47">
        <v>53.636000000000003</v>
      </c>
      <c r="I15" s="47">
        <v>55.6</v>
      </c>
      <c r="J15" s="47">
        <v>54.41</v>
      </c>
      <c r="K15" s="47">
        <v>56.06666666666667</v>
      </c>
      <c r="L15" s="45">
        <v>55</v>
      </c>
      <c r="M15" s="42">
        <f t="shared" si="0"/>
        <v>55.181798924835881</v>
      </c>
      <c r="N15" s="42">
        <f t="shared" si="3"/>
        <v>3.2276363636363641</v>
      </c>
      <c r="O15" s="32">
        <v>52</v>
      </c>
      <c r="P15" s="32">
        <v>58</v>
      </c>
      <c r="Q15" s="54">
        <f t="shared" si="2"/>
        <v>100.4708234825566</v>
      </c>
      <c r="R15" s="7"/>
    </row>
    <row r="16" spans="1:18" ht="15.9" customHeight="1" x14ac:dyDescent="0.3">
      <c r="A16" s="94">
        <v>9</v>
      </c>
      <c r="B16" s="47">
        <v>54.289473684210527</v>
      </c>
      <c r="C16" s="47">
        <v>54.366233766233762</v>
      </c>
      <c r="D16" s="42">
        <v>56.454545454545453</v>
      </c>
      <c r="E16" s="42">
        <v>54.174999999999997</v>
      </c>
      <c r="F16" s="47">
        <v>55.7</v>
      </c>
      <c r="G16" s="47">
        <v>55.949404761904766</v>
      </c>
      <c r="H16" s="47">
        <v>53.393000000000001</v>
      </c>
      <c r="I16" s="47">
        <v>56</v>
      </c>
      <c r="J16" s="47">
        <v>54.25</v>
      </c>
      <c r="K16" s="47">
        <v>55.6</v>
      </c>
      <c r="L16" s="45">
        <v>55</v>
      </c>
      <c r="M16" s="42">
        <f t="shared" si="0"/>
        <v>55.017765766689458</v>
      </c>
      <c r="N16" s="42">
        <f t="shared" si="3"/>
        <v>3.0615454545454526</v>
      </c>
      <c r="O16" s="32">
        <v>52</v>
      </c>
      <c r="P16" s="32">
        <v>58</v>
      </c>
      <c r="Q16" s="54">
        <f t="shared" si="2"/>
        <v>100.17216438121299</v>
      </c>
      <c r="R16" s="7"/>
    </row>
    <row r="17" spans="1:18" ht="15.9" customHeight="1" x14ac:dyDescent="0.3">
      <c r="A17" s="94">
        <v>10</v>
      </c>
      <c r="B17" s="47">
        <v>54.062770562770559</v>
      </c>
      <c r="C17" s="47">
        <v>55.076543209876533</v>
      </c>
      <c r="D17" s="42">
        <v>55.833333333333336</v>
      </c>
      <c r="E17" s="42">
        <v>53.783000000000001</v>
      </c>
      <c r="F17" s="47">
        <v>55.5</v>
      </c>
      <c r="G17" s="47">
        <v>55.994444444444447</v>
      </c>
      <c r="H17" s="47">
        <v>53.384999999999998</v>
      </c>
      <c r="I17" s="47">
        <v>56.1</v>
      </c>
      <c r="J17" s="47">
        <v>53.92</v>
      </c>
      <c r="K17" s="47">
        <v>56.133333333333333</v>
      </c>
      <c r="L17" s="45">
        <v>55</v>
      </c>
      <c r="M17" s="42">
        <f t="shared" si="0"/>
        <v>54.978842488375825</v>
      </c>
      <c r="N17" s="42">
        <f t="shared" si="3"/>
        <v>2.7150000000000034</v>
      </c>
      <c r="O17" s="32">
        <v>52</v>
      </c>
      <c r="P17" s="32">
        <v>58</v>
      </c>
      <c r="Q17" s="54">
        <f t="shared" si="2"/>
        <v>100.10129583576854</v>
      </c>
      <c r="R17" s="7"/>
    </row>
    <row r="18" spans="1:18" ht="15.9" customHeight="1" x14ac:dyDescent="0.3">
      <c r="A18" s="94">
        <v>11</v>
      </c>
      <c r="B18" s="47">
        <v>54.0550193050193</v>
      </c>
      <c r="C18" s="47">
        <v>54.915909090909082</v>
      </c>
      <c r="D18" s="42">
        <v>55.10526315789474</v>
      </c>
      <c r="E18" s="42">
        <v>54.154000000000003</v>
      </c>
      <c r="F18" s="47">
        <v>55.1</v>
      </c>
      <c r="G18" s="47">
        <v>55.901785714285715</v>
      </c>
      <c r="H18" s="47">
        <v>53.734000000000002</v>
      </c>
      <c r="I18" s="47">
        <v>55.3</v>
      </c>
      <c r="J18" s="47">
        <v>53.9</v>
      </c>
      <c r="K18" s="47">
        <v>54.93333333333333</v>
      </c>
      <c r="L18" s="45">
        <v>55</v>
      </c>
      <c r="M18" s="42">
        <f t="shared" si="0"/>
        <v>54.709931060144207</v>
      </c>
      <c r="N18" s="42">
        <f>MAX(B18:K18)-MIN(B18:K18)</f>
        <v>2.1677857142857135</v>
      </c>
      <c r="O18" s="32">
        <v>52</v>
      </c>
      <c r="P18" s="32">
        <v>58</v>
      </c>
      <c r="Q18" s="54">
        <f>M18/M$3*100</f>
        <v>99.611682355151459</v>
      </c>
      <c r="R18" s="7"/>
    </row>
    <row r="19" spans="1:18" ht="15.9" customHeight="1" x14ac:dyDescent="0.3">
      <c r="A19" s="94">
        <v>12</v>
      </c>
      <c r="B19" s="47">
        <v>54.165057915057915</v>
      </c>
      <c r="C19" s="47">
        <v>54.925641025641013</v>
      </c>
      <c r="D19" s="42">
        <v>56.571428571428569</v>
      </c>
      <c r="E19" s="42">
        <v>53.704000000000001</v>
      </c>
      <c r="F19" s="47">
        <v>55.15</v>
      </c>
      <c r="G19" s="47">
        <v>56.361111111111114</v>
      </c>
      <c r="H19" s="47">
        <v>54.069000000000003</v>
      </c>
      <c r="I19" s="47">
        <v>55.6</v>
      </c>
      <c r="J19" s="47">
        <v>53.62</v>
      </c>
      <c r="K19" s="47">
        <v>54.93333333333333</v>
      </c>
      <c r="L19" s="45">
        <v>55</v>
      </c>
      <c r="M19" s="42">
        <f t="shared" si="0"/>
        <v>54.909957195657192</v>
      </c>
      <c r="N19" s="42">
        <f>MAX(B19:K19)-MIN(B19:K19)</f>
        <v>2.951428571428572</v>
      </c>
      <c r="O19" s="32">
        <v>52</v>
      </c>
      <c r="P19" s="32">
        <v>58</v>
      </c>
      <c r="Q19" s="54">
        <f>M19/M$3*100</f>
        <v>99.975874732793883</v>
      </c>
    </row>
    <row r="20" spans="1:18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55</v>
      </c>
      <c r="M20" s="42"/>
      <c r="N20" s="42">
        <f>MAX(B20:K20)-MIN(B20:K20)</f>
        <v>0</v>
      </c>
      <c r="O20" s="32">
        <v>52</v>
      </c>
      <c r="P20" s="32">
        <v>58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20"/>
  <sheetViews>
    <sheetView zoomScale="73" zoomScaleNormal="73" workbookViewId="0">
      <selection activeCell="P19" sqref="P19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5" width="8" customWidth="1"/>
    <col min="6" max="6" width="9.44140625" customWidth="1"/>
    <col min="7" max="7" width="9.77734375" customWidth="1"/>
    <col min="8" max="8" width="8.6640625" customWidth="1"/>
    <col min="9" max="9" width="9.21875" customWidth="1"/>
    <col min="10" max="10" width="8.88671875" customWidth="1"/>
    <col min="11" max="11" width="8.6640625" customWidth="1"/>
    <col min="12" max="12" width="10.44140625" customWidth="1"/>
    <col min="13" max="13" width="8.77734375" customWidth="1"/>
    <col min="14" max="14" width="7" customWidth="1"/>
    <col min="15" max="15" width="10.44140625" customWidth="1"/>
    <col min="16" max="16" width="8.77734375" customWidth="1"/>
    <col min="17" max="17" width="8.44140625" customWidth="1"/>
    <col min="18" max="21" width="2.6640625" customWidth="1"/>
    <col min="22" max="22" width="10.109375" bestFit="1" customWidth="1"/>
  </cols>
  <sheetData>
    <row r="1" spans="1:24" ht="20.100000000000001" customHeight="1" x14ac:dyDescent="0.45">
      <c r="F1" s="15" t="s">
        <v>35</v>
      </c>
    </row>
    <row r="2" spans="1:24" ht="15.9" customHeight="1" x14ac:dyDescent="0.3">
      <c r="A2" s="26" t="s">
        <v>46</v>
      </c>
      <c r="B2" s="94" t="s">
        <v>25</v>
      </c>
      <c r="C2" s="94" t="s">
        <v>26</v>
      </c>
      <c r="D2" s="95" t="s">
        <v>83</v>
      </c>
      <c r="E2" s="93" t="s">
        <v>101</v>
      </c>
      <c r="F2" s="95" t="s">
        <v>84</v>
      </c>
      <c r="G2" s="94" t="s">
        <v>27</v>
      </c>
      <c r="H2" s="96" t="s">
        <v>28</v>
      </c>
      <c r="I2" s="94" t="s">
        <v>100</v>
      </c>
      <c r="J2" s="94" t="s">
        <v>76</v>
      </c>
      <c r="K2" s="97" t="s">
        <v>85</v>
      </c>
      <c r="L2" s="108" t="s">
        <v>157</v>
      </c>
      <c r="M2" s="175" t="s">
        <v>154</v>
      </c>
      <c r="N2" s="98" t="s">
        <v>29</v>
      </c>
      <c r="O2" s="88" t="s">
        <v>41</v>
      </c>
      <c r="P2" s="87" t="s">
        <v>42</v>
      </c>
      <c r="Q2" s="98" t="s">
        <v>29</v>
      </c>
      <c r="R2" s="107" t="s">
        <v>155</v>
      </c>
      <c r="S2" s="33" t="s">
        <v>156</v>
      </c>
      <c r="T2" s="33" t="s">
        <v>43</v>
      </c>
      <c r="U2" s="33" t="s">
        <v>44</v>
      </c>
      <c r="V2" s="14" t="s">
        <v>153</v>
      </c>
    </row>
    <row r="3" spans="1:24" ht="15.9" customHeight="1" x14ac:dyDescent="0.3">
      <c r="A3" s="94">
        <v>8</v>
      </c>
      <c r="B3" s="47">
        <v>46.14736842105264</v>
      </c>
      <c r="C3" s="47">
        <v>51.771428571428572</v>
      </c>
      <c r="D3" s="42">
        <v>46.466666666666669</v>
      </c>
      <c r="E3" s="42">
        <v>53.921999999999997</v>
      </c>
      <c r="F3" s="47">
        <v>45.8</v>
      </c>
      <c r="G3" s="47">
        <v>51.741666666666667</v>
      </c>
      <c r="H3" s="47">
        <v>52.029000000000003</v>
      </c>
      <c r="I3" s="47">
        <v>46.2</v>
      </c>
      <c r="J3" s="47">
        <v>53.36</v>
      </c>
      <c r="K3" s="47"/>
      <c r="L3" s="45">
        <v>46</v>
      </c>
      <c r="M3" s="42">
        <f t="shared" ref="M3:M19" si="0">AVERAGE(B3,D3,F3,I3)</f>
        <v>46.153508771929822</v>
      </c>
      <c r="N3" s="42">
        <f>MAX(B3,D3,F3,I3)-MIN(B3,D3,F3,I3)</f>
        <v>0.6666666666666714</v>
      </c>
      <c r="O3" s="45">
        <v>53</v>
      </c>
      <c r="P3" s="42">
        <f t="shared" ref="P3:P19" si="1">AVERAGE(C3,E3,G3,H3,J3,K3)</f>
        <v>52.564819047619054</v>
      </c>
      <c r="Q3" s="42">
        <f>MAX(C3,E3,G3,H3,J3,K3)-MIN(C3,E3,G3,H3,J3,K3)</f>
        <v>2.1803333333333299</v>
      </c>
      <c r="R3" s="22">
        <v>43</v>
      </c>
      <c r="S3" s="23">
        <v>49</v>
      </c>
      <c r="T3" s="23">
        <v>50</v>
      </c>
      <c r="U3" s="23">
        <v>56</v>
      </c>
      <c r="V3" s="54">
        <f>P3/P3*100</f>
        <v>100</v>
      </c>
    </row>
    <row r="4" spans="1:24" ht="15.9" customHeight="1" x14ac:dyDescent="0.3">
      <c r="A4" s="94">
        <v>9</v>
      </c>
      <c r="B4" s="47">
        <v>45.978124999999991</v>
      </c>
      <c r="C4" s="47">
        <v>52.735064935064941</v>
      </c>
      <c r="D4" s="42">
        <v>46.604761904761894</v>
      </c>
      <c r="E4" s="47">
        <v>53.423000000000002</v>
      </c>
      <c r="F4" s="47">
        <v>45.8</v>
      </c>
      <c r="G4" s="47">
        <v>51.811111111111103</v>
      </c>
      <c r="H4" s="47">
        <v>51.933</v>
      </c>
      <c r="I4" s="47">
        <v>46.1</v>
      </c>
      <c r="J4" s="47">
        <v>53.2</v>
      </c>
      <c r="K4" s="47">
        <v>52.333333333333336</v>
      </c>
      <c r="L4" s="45">
        <v>46</v>
      </c>
      <c r="M4" s="42">
        <f t="shared" si="0"/>
        <v>46.120721726190474</v>
      </c>
      <c r="N4" s="42">
        <f>MAX(B4,D4,F4,I4)-MIN(B4,D4,F4,I4)</f>
        <v>0.80476190476189657</v>
      </c>
      <c r="O4" s="45">
        <v>53</v>
      </c>
      <c r="P4" s="42">
        <f t="shared" si="1"/>
        <v>52.572584896584893</v>
      </c>
      <c r="Q4" s="42">
        <f>MAX(C4,E4,G4,H4,J4,K4)-MIN(C4,E4,G4,H4,J4,K4)</f>
        <v>1.6118888888888989</v>
      </c>
      <c r="R4" s="22">
        <v>43</v>
      </c>
      <c r="S4" s="23">
        <v>49</v>
      </c>
      <c r="T4" s="23">
        <v>50</v>
      </c>
      <c r="U4" s="23">
        <v>56</v>
      </c>
      <c r="V4" s="54">
        <f>P4/P$3*100</f>
        <v>100.01477385275275</v>
      </c>
    </row>
    <row r="5" spans="1:24" ht="15.9" customHeight="1" x14ac:dyDescent="0.3">
      <c r="A5" s="94">
        <v>10</v>
      </c>
      <c r="B5" s="47">
        <v>46.033333333333331</v>
      </c>
      <c r="C5" s="47">
        <v>53.405263157894723</v>
      </c>
      <c r="D5" s="42">
        <v>46.4</v>
      </c>
      <c r="E5" s="42">
        <v>54.787999999999997</v>
      </c>
      <c r="F5" s="47">
        <v>45.80952380952381</v>
      </c>
      <c r="G5" s="47">
        <v>53.731746031746027</v>
      </c>
      <c r="H5" s="47">
        <v>52.369</v>
      </c>
      <c r="I5" s="47">
        <v>46.4</v>
      </c>
      <c r="J5" s="47">
        <v>53.01</v>
      </c>
      <c r="K5" s="47">
        <v>52.666666666666664</v>
      </c>
      <c r="L5" s="45">
        <v>46</v>
      </c>
      <c r="M5" s="42">
        <f t="shared" si="0"/>
        <v>46.160714285714285</v>
      </c>
      <c r="N5" s="42">
        <f>MAX(B5,D5,F5,I5)-MIN(B5,D5,F5,I5)</f>
        <v>0.59047619047618838</v>
      </c>
      <c r="O5" s="45">
        <v>53</v>
      </c>
      <c r="P5" s="42">
        <f t="shared" si="1"/>
        <v>53.328445976051235</v>
      </c>
      <c r="Q5" s="42">
        <f t="shared" ref="Q5:Q8" si="2">MAX(C5,E5,G5,H5,J5,K5)-MIN(C5,E5,G5,H5,J5,K5)</f>
        <v>2.4189999999999969</v>
      </c>
      <c r="R5" s="22">
        <v>43</v>
      </c>
      <c r="S5" s="23">
        <v>49</v>
      </c>
      <c r="T5" s="23">
        <v>50</v>
      </c>
      <c r="U5" s="23">
        <v>56</v>
      </c>
      <c r="V5" s="54">
        <f t="shared" ref="V5:V20" si="3">P5/P$3*100</f>
        <v>101.45273386700029</v>
      </c>
    </row>
    <row r="6" spans="1:24" ht="15.9" customHeight="1" x14ac:dyDescent="0.3">
      <c r="A6" s="94">
        <v>11</v>
      </c>
      <c r="B6" s="47">
        <v>46.147368421052626</v>
      </c>
      <c r="C6" s="47">
        <v>53.384810126582273</v>
      </c>
      <c r="D6" s="42">
        <v>46.417647058823533</v>
      </c>
      <c r="E6" s="42">
        <v>55.45</v>
      </c>
      <c r="F6" s="47">
        <v>45.944444444444443</v>
      </c>
      <c r="G6" s="47">
        <v>53.510714285714293</v>
      </c>
      <c r="H6" s="47">
        <v>52.287999999999997</v>
      </c>
      <c r="I6" s="47">
        <v>45.8</v>
      </c>
      <c r="J6" s="47">
        <v>52.98</v>
      </c>
      <c r="K6" s="47">
        <v>53.93333333333333</v>
      </c>
      <c r="L6" s="45">
        <v>46</v>
      </c>
      <c r="M6" s="42">
        <f t="shared" si="0"/>
        <v>46.077364981080152</v>
      </c>
      <c r="N6" s="42">
        <f t="shared" ref="N6:N20" si="4">MAX(B6,D6,F6,I6)-MIN(B6,D6,F6,I6)</f>
        <v>0.6176470588235361</v>
      </c>
      <c r="O6" s="45">
        <v>53</v>
      </c>
      <c r="P6" s="42">
        <f t="shared" si="1"/>
        <v>53.591142957604994</v>
      </c>
      <c r="Q6" s="42">
        <f t="shared" si="2"/>
        <v>3.1620000000000061</v>
      </c>
      <c r="R6" s="22">
        <v>43</v>
      </c>
      <c r="S6" s="23">
        <v>49</v>
      </c>
      <c r="T6" s="23">
        <v>50</v>
      </c>
      <c r="U6" s="23">
        <v>56</v>
      </c>
      <c r="V6" s="54">
        <f t="shared" si="3"/>
        <v>101.95249204426288</v>
      </c>
    </row>
    <row r="7" spans="1:24" ht="15.9" customHeight="1" x14ac:dyDescent="0.3">
      <c r="A7" s="94">
        <v>12</v>
      </c>
      <c r="B7" s="47">
        <v>46.052631578947363</v>
      </c>
      <c r="C7" s="47">
        <v>53.546511627906987</v>
      </c>
      <c r="D7" s="42">
        <v>45.977777777777774</v>
      </c>
      <c r="E7" s="42">
        <v>55.13</v>
      </c>
      <c r="F7" s="47">
        <v>45.85</v>
      </c>
      <c r="G7" s="47">
        <v>53.580128205128204</v>
      </c>
      <c r="H7" s="47">
        <v>51.914999999999999</v>
      </c>
      <c r="I7" s="47">
        <v>45.7</v>
      </c>
      <c r="J7" s="47">
        <v>52.78</v>
      </c>
      <c r="K7" s="47">
        <v>54.133333333333333</v>
      </c>
      <c r="L7" s="45">
        <v>46</v>
      </c>
      <c r="M7" s="42">
        <f t="shared" si="0"/>
        <v>45.895102339181278</v>
      </c>
      <c r="N7" s="42">
        <f t="shared" si="4"/>
        <v>0.35263157894735997</v>
      </c>
      <c r="O7" s="45">
        <v>53</v>
      </c>
      <c r="P7" s="42">
        <f t="shared" si="1"/>
        <v>53.51416219439475</v>
      </c>
      <c r="Q7" s="42">
        <f t="shared" si="2"/>
        <v>3.2150000000000034</v>
      </c>
      <c r="R7" s="22">
        <v>43</v>
      </c>
      <c r="S7" s="23">
        <v>49</v>
      </c>
      <c r="T7" s="23">
        <v>50</v>
      </c>
      <c r="U7" s="23">
        <v>56</v>
      </c>
      <c r="V7" s="54">
        <f t="shared" si="3"/>
        <v>101.80604283240409</v>
      </c>
    </row>
    <row r="8" spans="1:24" ht="15.9" customHeight="1" x14ac:dyDescent="0.3">
      <c r="A8" s="94">
        <v>1</v>
      </c>
      <c r="B8" s="47">
        <v>45.939473684210533</v>
      </c>
      <c r="C8" s="47">
        <v>53.635106382978705</v>
      </c>
      <c r="D8" s="42">
        <v>46.320000000000007</v>
      </c>
      <c r="E8" s="42">
        <v>54.143000000000001</v>
      </c>
      <c r="F8" s="47">
        <v>46.05263157894737</v>
      </c>
      <c r="G8" s="47">
        <v>53.93</v>
      </c>
      <c r="H8" s="47">
        <v>52.543999999999997</v>
      </c>
      <c r="I8" s="47">
        <v>46.2</v>
      </c>
      <c r="J8" s="47">
        <v>52.93</v>
      </c>
      <c r="K8" s="47">
        <v>54.714285714285715</v>
      </c>
      <c r="L8" s="45">
        <v>46</v>
      </c>
      <c r="M8" s="42">
        <f t="shared" si="0"/>
        <v>46.128026315789484</v>
      </c>
      <c r="N8" s="42">
        <f t="shared" si="4"/>
        <v>0.38052631578947427</v>
      </c>
      <c r="O8" s="45">
        <v>53</v>
      </c>
      <c r="P8" s="42">
        <f t="shared" si="1"/>
        <v>53.649398682877404</v>
      </c>
      <c r="Q8" s="42">
        <f t="shared" si="2"/>
        <v>2.1702857142857184</v>
      </c>
      <c r="R8" s="22">
        <v>43</v>
      </c>
      <c r="S8" s="23">
        <v>49</v>
      </c>
      <c r="T8" s="23">
        <v>50</v>
      </c>
      <c r="U8" s="23">
        <v>56</v>
      </c>
      <c r="V8" s="54">
        <f t="shared" si="3"/>
        <v>102.06331849877732</v>
      </c>
    </row>
    <row r="9" spans="1:24" ht="15.9" customHeight="1" x14ac:dyDescent="0.3">
      <c r="A9" s="94">
        <v>2</v>
      </c>
      <c r="B9" s="47">
        <v>45.86418918918919</v>
      </c>
      <c r="C9" s="47">
        <v>52.750549450549435</v>
      </c>
      <c r="D9" s="42">
        <v>46.093333333333334</v>
      </c>
      <c r="E9" s="42">
        <v>54.371000000000002</v>
      </c>
      <c r="F9" s="47">
        <v>46.111111111111114</v>
      </c>
      <c r="G9" s="47">
        <v>54.072839506172841</v>
      </c>
      <c r="H9" s="47">
        <v>52.186</v>
      </c>
      <c r="I9" s="47">
        <v>46</v>
      </c>
      <c r="J9" s="47">
        <v>52.26</v>
      </c>
      <c r="K9" s="47">
        <v>54.07692307692308</v>
      </c>
      <c r="L9" s="45">
        <v>46</v>
      </c>
      <c r="M9" s="42">
        <f t="shared" si="0"/>
        <v>46.017158408408406</v>
      </c>
      <c r="N9" s="42">
        <f t="shared" si="4"/>
        <v>0.24692192192192408</v>
      </c>
      <c r="O9" s="45">
        <v>53</v>
      </c>
      <c r="P9" s="42">
        <f t="shared" si="1"/>
        <v>53.286218672274231</v>
      </c>
      <c r="Q9" s="42">
        <f t="shared" ref="Q9:Q17" si="5">MAX(D9,E9,G9,I9,J9)-MIN(D9,E9,G9,I9,J9)</f>
        <v>8.3710000000000022</v>
      </c>
      <c r="R9" s="22">
        <v>43</v>
      </c>
      <c r="S9" s="23">
        <v>49</v>
      </c>
      <c r="T9" s="23">
        <v>50</v>
      </c>
      <c r="U9" s="23">
        <v>56</v>
      </c>
      <c r="V9" s="54">
        <f t="shared" si="3"/>
        <v>101.37240009140267</v>
      </c>
    </row>
    <row r="10" spans="1:24" ht="15.9" customHeight="1" x14ac:dyDescent="0.3">
      <c r="A10" s="94">
        <v>3</v>
      </c>
      <c r="B10" s="47">
        <v>45.921052631578952</v>
      </c>
      <c r="C10" s="47">
        <v>53.785542168674709</v>
      </c>
      <c r="D10" s="42">
        <v>46.311764705882354</v>
      </c>
      <c r="E10" s="42">
        <v>54.017000000000003</v>
      </c>
      <c r="F10" s="47">
        <v>45.909090909090907</v>
      </c>
      <c r="G10" s="47">
        <v>53.7468253968254</v>
      </c>
      <c r="H10" s="47">
        <v>52.393999999999998</v>
      </c>
      <c r="I10" s="47">
        <v>45.9</v>
      </c>
      <c r="J10" s="47">
        <v>53.35</v>
      </c>
      <c r="K10" s="47">
        <v>53.846153846153847</v>
      </c>
      <c r="L10" s="45">
        <v>46</v>
      </c>
      <c r="M10" s="42">
        <f t="shared" si="0"/>
        <v>46.010477061638056</v>
      </c>
      <c r="N10" s="42">
        <f t="shared" si="4"/>
        <v>0.41176470588235503</v>
      </c>
      <c r="O10" s="45">
        <v>53</v>
      </c>
      <c r="P10" s="42">
        <f t="shared" si="1"/>
        <v>53.523253568609</v>
      </c>
      <c r="Q10" s="42">
        <f t="shared" si="5"/>
        <v>8.1170000000000044</v>
      </c>
      <c r="R10" s="22">
        <v>43</v>
      </c>
      <c r="S10" s="23">
        <v>49</v>
      </c>
      <c r="T10" s="23">
        <v>50</v>
      </c>
      <c r="U10" s="23">
        <v>56</v>
      </c>
      <c r="V10" s="54">
        <f t="shared" si="3"/>
        <v>101.82333838174482</v>
      </c>
    </row>
    <row r="11" spans="1:24" ht="15.9" customHeight="1" x14ac:dyDescent="0.3">
      <c r="A11" s="94">
        <v>4</v>
      </c>
      <c r="B11" s="47">
        <v>45.915789473684214</v>
      </c>
      <c r="C11" s="47">
        <v>53.855172413793113</v>
      </c>
      <c r="D11" s="42">
        <v>45.670588235294126</v>
      </c>
      <c r="E11" s="42">
        <v>54.374000000000002</v>
      </c>
      <c r="F11" s="47">
        <v>46.3</v>
      </c>
      <c r="G11" s="47">
        <v>54.374242424242432</v>
      </c>
      <c r="H11" s="47">
        <v>51.960999999999999</v>
      </c>
      <c r="I11" s="47">
        <v>45.6</v>
      </c>
      <c r="J11" s="47">
        <v>53.59</v>
      </c>
      <c r="K11" s="47">
        <v>53.692307692307693</v>
      </c>
      <c r="L11" s="45">
        <v>46</v>
      </c>
      <c r="M11" s="42">
        <f t="shared" si="0"/>
        <v>45.871594427244581</v>
      </c>
      <c r="N11" s="42">
        <f t="shared" si="4"/>
        <v>0.69999999999999574</v>
      </c>
      <c r="O11" s="45">
        <v>53</v>
      </c>
      <c r="P11" s="42">
        <f t="shared" si="1"/>
        <v>53.641120421723876</v>
      </c>
      <c r="Q11" s="42">
        <f t="shared" si="5"/>
        <v>8.7742424242424306</v>
      </c>
      <c r="R11" s="22">
        <v>43</v>
      </c>
      <c r="S11" s="23">
        <v>49</v>
      </c>
      <c r="T11" s="23">
        <v>50</v>
      </c>
      <c r="U11" s="23">
        <v>56</v>
      </c>
      <c r="V11" s="54">
        <f t="shared" si="3"/>
        <v>102.0475698263696</v>
      </c>
    </row>
    <row r="12" spans="1:24" ht="15.9" customHeight="1" x14ac:dyDescent="0.3">
      <c r="A12" s="94">
        <v>5</v>
      </c>
      <c r="B12" s="47">
        <v>45.823684210526324</v>
      </c>
      <c r="C12" s="47">
        <v>53.710588235294111</v>
      </c>
      <c r="D12" s="42">
        <v>45.65625</v>
      </c>
      <c r="E12" s="42">
        <v>53.844999999999999</v>
      </c>
      <c r="F12" s="47">
        <v>46.473684210526315</v>
      </c>
      <c r="G12" s="47">
        <v>54.026984126984125</v>
      </c>
      <c r="H12" s="47">
        <v>52.387999999999998</v>
      </c>
      <c r="I12" s="47">
        <v>45.9</v>
      </c>
      <c r="J12" s="47">
        <v>53.71</v>
      </c>
      <c r="K12" s="47">
        <v>54.06666666666667</v>
      </c>
      <c r="L12" s="45">
        <v>46</v>
      </c>
      <c r="M12" s="42">
        <f t="shared" si="0"/>
        <v>45.963404605263158</v>
      </c>
      <c r="N12" s="42">
        <f t="shared" si="4"/>
        <v>0.81743421052631504</v>
      </c>
      <c r="O12" s="45">
        <v>53</v>
      </c>
      <c r="P12" s="42">
        <f t="shared" si="1"/>
        <v>53.624539838157482</v>
      </c>
      <c r="Q12" s="42">
        <f t="shared" si="5"/>
        <v>8.3707341269841251</v>
      </c>
      <c r="R12" s="22">
        <v>43</v>
      </c>
      <c r="S12" s="23">
        <v>49</v>
      </c>
      <c r="T12" s="23">
        <v>50</v>
      </c>
      <c r="U12" s="23">
        <v>56</v>
      </c>
      <c r="V12" s="54">
        <f t="shared" si="3"/>
        <v>102.0160267070993</v>
      </c>
    </row>
    <row r="13" spans="1:24" ht="15.9" customHeight="1" x14ac:dyDescent="0.3">
      <c r="A13" s="94">
        <v>6</v>
      </c>
      <c r="B13" s="47">
        <v>45.865789473684195</v>
      </c>
      <c r="C13" s="47">
        <v>52.837500000000013</v>
      </c>
      <c r="D13" s="42">
        <v>46.2</v>
      </c>
      <c r="E13" s="42">
        <v>54.122</v>
      </c>
      <c r="F13" s="47">
        <v>45.761904761904759</v>
      </c>
      <c r="G13" s="47">
        <v>53.088888888888881</v>
      </c>
      <c r="H13" s="47">
        <v>53.012</v>
      </c>
      <c r="I13" s="47">
        <v>45.6</v>
      </c>
      <c r="J13" s="47">
        <v>52.74</v>
      </c>
      <c r="K13" s="47">
        <v>54.25</v>
      </c>
      <c r="L13" s="45">
        <v>46</v>
      </c>
      <c r="M13" s="42">
        <f t="shared" si="0"/>
        <v>45.856923558897236</v>
      </c>
      <c r="N13" s="42">
        <f t="shared" si="4"/>
        <v>0.60000000000000142</v>
      </c>
      <c r="O13" s="45">
        <v>53</v>
      </c>
      <c r="P13" s="42">
        <f t="shared" si="1"/>
        <v>53.341731481481482</v>
      </c>
      <c r="Q13" s="42">
        <f t="shared" si="5"/>
        <v>8.5219999999999985</v>
      </c>
      <c r="R13" s="22">
        <v>43</v>
      </c>
      <c r="S13" s="23">
        <v>49</v>
      </c>
      <c r="T13" s="23">
        <v>50</v>
      </c>
      <c r="U13" s="23">
        <v>56</v>
      </c>
      <c r="V13" s="54">
        <f t="shared" si="3"/>
        <v>101.47800838648111</v>
      </c>
    </row>
    <row r="14" spans="1:24" ht="15.9" customHeight="1" x14ac:dyDescent="0.3">
      <c r="A14" s="94">
        <v>7</v>
      </c>
      <c r="B14" s="47">
        <v>45.652631578947371</v>
      </c>
      <c r="C14" s="47">
        <v>53.019047619047647</v>
      </c>
      <c r="D14" s="42">
        <v>46.082352941176474</v>
      </c>
      <c r="E14" s="42">
        <v>55.151000000000003</v>
      </c>
      <c r="F14" s="47">
        <v>45.75</v>
      </c>
      <c r="G14" s="47">
        <v>52.593859649122791</v>
      </c>
      <c r="H14" s="47">
        <v>53.139000000000003</v>
      </c>
      <c r="I14" s="47">
        <v>45.7</v>
      </c>
      <c r="J14" s="47">
        <v>52.61</v>
      </c>
      <c r="K14" s="47">
        <v>53.928571428571431</v>
      </c>
      <c r="L14" s="45">
        <v>46</v>
      </c>
      <c r="M14" s="42">
        <f t="shared" si="0"/>
        <v>45.796246130030966</v>
      </c>
      <c r="N14" s="42">
        <f t="shared" si="4"/>
        <v>0.42972136222910251</v>
      </c>
      <c r="O14" s="45">
        <v>53</v>
      </c>
      <c r="P14" s="42">
        <f t="shared" si="1"/>
        <v>53.406913116123654</v>
      </c>
      <c r="Q14" s="42">
        <f t="shared" si="5"/>
        <v>9.4510000000000005</v>
      </c>
      <c r="R14" s="22">
        <v>43</v>
      </c>
      <c r="S14" s="23">
        <v>49</v>
      </c>
      <c r="T14" s="23">
        <v>50</v>
      </c>
      <c r="U14" s="23">
        <v>56</v>
      </c>
      <c r="V14" s="54">
        <f t="shared" si="3"/>
        <v>101.60201078166318</v>
      </c>
    </row>
    <row r="15" spans="1:24" ht="15.9" customHeight="1" x14ac:dyDescent="0.3">
      <c r="A15" s="94">
        <v>8</v>
      </c>
      <c r="B15" s="47">
        <v>45.776315789473692</v>
      </c>
      <c r="C15" s="47">
        <v>53.743181818181817</v>
      </c>
      <c r="D15" s="42">
        <v>46.711111111111116</v>
      </c>
      <c r="E15" s="42">
        <v>55.134</v>
      </c>
      <c r="F15" s="47">
        <v>45.727272727272727</v>
      </c>
      <c r="G15" s="47">
        <v>52.684803921568609</v>
      </c>
      <c r="H15" s="47">
        <v>53.366999999999997</v>
      </c>
      <c r="I15" s="47">
        <v>45.9</v>
      </c>
      <c r="J15" s="47">
        <v>52.63</v>
      </c>
      <c r="K15" s="47">
        <v>54.466666666666669</v>
      </c>
      <c r="L15" s="45">
        <v>46</v>
      </c>
      <c r="M15" s="42">
        <f t="shared" si="0"/>
        <v>46.028674906964383</v>
      </c>
      <c r="N15" s="42">
        <f t="shared" si="4"/>
        <v>0.98383838383838906</v>
      </c>
      <c r="O15" s="45">
        <v>53</v>
      </c>
      <c r="P15" s="42">
        <f t="shared" si="1"/>
        <v>53.670942067736178</v>
      </c>
      <c r="Q15" s="42">
        <f t="shared" si="5"/>
        <v>9.2340000000000018</v>
      </c>
      <c r="R15" s="22">
        <v>43</v>
      </c>
      <c r="S15" s="23">
        <v>49</v>
      </c>
      <c r="T15" s="23">
        <v>50</v>
      </c>
      <c r="U15" s="23">
        <v>56</v>
      </c>
      <c r="V15" s="54">
        <f t="shared" si="3"/>
        <v>102.10430291620538</v>
      </c>
      <c r="W15" s="7"/>
      <c r="X15" s="7"/>
    </row>
    <row r="16" spans="1:24" ht="15.9" customHeight="1" x14ac:dyDescent="0.3">
      <c r="A16" s="94">
        <v>9</v>
      </c>
      <c r="B16" s="47">
        <v>45.986842105263165</v>
      </c>
      <c r="C16" s="47">
        <v>53.359740259740271</v>
      </c>
      <c r="D16" s="42">
        <v>47.847368421052636</v>
      </c>
      <c r="E16" s="42">
        <v>54.927</v>
      </c>
      <c r="F16" s="47">
        <v>45.9</v>
      </c>
      <c r="G16" s="47">
        <v>52.491666666666667</v>
      </c>
      <c r="H16" s="47">
        <v>52.948999999999998</v>
      </c>
      <c r="I16" s="47">
        <v>46</v>
      </c>
      <c r="J16" s="47">
        <v>52.29</v>
      </c>
      <c r="K16" s="47">
        <v>54.2</v>
      </c>
      <c r="L16" s="45">
        <v>46</v>
      </c>
      <c r="M16" s="42">
        <f t="shared" si="0"/>
        <v>46.433552631578948</v>
      </c>
      <c r="N16" s="42">
        <f t="shared" si="4"/>
        <v>1.9473684210526372</v>
      </c>
      <c r="O16" s="45">
        <v>53</v>
      </c>
      <c r="P16" s="42">
        <f t="shared" si="1"/>
        <v>53.369567821067825</v>
      </c>
      <c r="Q16" s="42">
        <f t="shared" si="5"/>
        <v>8.9269999999999996</v>
      </c>
      <c r="R16" s="22">
        <v>43</v>
      </c>
      <c r="S16" s="23">
        <v>49</v>
      </c>
      <c r="T16" s="23">
        <v>50</v>
      </c>
      <c r="U16" s="23">
        <v>56</v>
      </c>
      <c r="V16" s="54">
        <f t="shared" si="3"/>
        <v>101.53096460337805</v>
      </c>
      <c r="W16" s="7"/>
      <c r="X16" s="7"/>
    </row>
    <row r="17" spans="1:24" ht="15.9" customHeight="1" x14ac:dyDescent="0.3">
      <c r="A17" s="94">
        <v>10</v>
      </c>
      <c r="B17" s="47">
        <v>45.997402597402591</v>
      </c>
      <c r="C17" s="47">
        <v>53.234939759036145</v>
      </c>
      <c r="D17" s="42">
        <v>46.623529411764707</v>
      </c>
      <c r="E17" s="42">
        <v>54.606000000000002</v>
      </c>
      <c r="F17" s="47">
        <v>45.6</v>
      </c>
      <c r="G17" s="47">
        <v>53.964285714285715</v>
      </c>
      <c r="H17" s="47">
        <v>53.031999999999996</v>
      </c>
      <c r="I17" s="47">
        <v>45.5</v>
      </c>
      <c r="J17" s="47">
        <v>52.4</v>
      </c>
      <c r="K17" s="47">
        <v>54.466666666666669</v>
      </c>
      <c r="L17" s="45">
        <v>46</v>
      </c>
      <c r="M17" s="42">
        <f t="shared" si="0"/>
        <v>45.930233002291821</v>
      </c>
      <c r="N17" s="42">
        <f t="shared" si="4"/>
        <v>1.1235294117647072</v>
      </c>
      <c r="O17" s="45">
        <v>53</v>
      </c>
      <c r="P17" s="42">
        <f t="shared" si="1"/>
        <v>53.617315356664754</v>
      </c>
      <c r="Q17" s="42">
        <f t="shared" si="5"/>
        <v>9.1060000000000016</v>
      </c>
      <c r="R17" s="22">
        <v>43</v>
      </c>
      <c r="S17" s="23">
        <v>49</v>
      </c>
      <c r="T17" s="23">
        <v>50</v>
      </c>
      <c r="U17" s="23">
        <v>56</v>
      </c>
      <c r="V17" s="54">
        <f t="shared" si="3"/>
        <v>102.00228275891567</v>
      </c>
      <c r="W17" s="7"/>
      <c r="X17" s="7"/>
    </row>
    <row r="18" spans="1:24" ht="15.9" customHeight="1" x14ac:dyDescent="0.3">
      <c r="A18" s="94">
        <v>11</v>
      </c>
      <c r="B18" s="47">
        <v>45.982335907335894</v>
      </c>
      <c r="C18" s="47">
        <v>53.40454545454547</v>
      </c>
      <c r="D18" s="42">
        <v>45.777777777777779</v>
      </c>
      <c r="E18" s="42">
        <v>54.847999999999999</v>
      </c>
      <c r="F18" s="47">
        <v>45.4</v>
      </c>
      <c r="G18" s="47">
        <v>54.250000000000007</v>
      </c>
      <c r="H18" s="47">
        <v>53.44</v>
      </c>
      <c r="I18" s="47">
        <v>45.2</v>
      </c>
      <c r="J18" s="47">
        <v>52.64</v>
      </c>
      <c r="K18" s="47">
        <v>53.866666666666667</v>
      </c>
      <c r="L18" s="45">
        <v>46</v>
      </c>
      <c r="M18" s="42">
        <f t="shared" si="0"/>
        <v>45.590028421278419</v>
      </c>
      <c r="N18" s="42">
        <f t="shared" si="4"/>
        <v>0.78233590733589153</v>
      </c>
      <c r="O18" s="45">
        <v>53</v>
      </c>
      <c r="P18" s="42">
        <f t="shared" si="1"/>
        <v>53.741535353535362</v>
      </c>
      <c r="Q18" s="42">
        <f>MAX(D18,E18,G18,I18,J18)-MIN(D18,E18,G18,I18,J18)</f>
        <v>9.6479999999999961</v>
      </c>
      <c r="R18" s="22">
        <v>43</v>
      </c>
      <c r="S18" s="23">
        <v>49</v>
      </c>
      <c r="T18" s="23">
        <v>50</v>
      </c>
      <c r="U18" s="23">
        <v>56</v>
      </c>
      <c r="V18" s="54">
        <f t="shared" si="3"/>
        <v>102.23860050740458</v>
      </c>
    </row>
    <row r="19" spans="1:24" ht="15.9" customHeight="1" x14ac:dyDescent="0.3">
      <c r="A19" s="94">
        <v>12</v>
      </c>
      <c r="B19" s="47">
        <v>46.13301158301158</v>
      </c>
      <c r="C19" s="47">
        <v>52.470129870129853</v>
      </c>
      <c r="D19" s="42">
        <v>45.472222222222221</v>
      </c>
      <c r="E19" s="42">
        <v>54.898000000000003</v>
      </c>
      <c r="F19" s="47">
        <v>46</v>
      </c>
      <c r="G19" s="47">
        <v>54.289784946236558</v>
      </c>
      <c r="H19" s="47">
        <v>53.246000000000002</v>
      </c>
      <c r="I19" s="47">
        <v>45.3</v>
      </c>
      <c r="J19" s="47">
        <v>53.19</v>
      </c>
      <c r="K19" s="47">
        <v>53.866666666666667</v>
      </c>
      <c r="L19" s="45">
        <v>46</v>
      </c>
      <c r="M19" s="42">
        <f t="shared" si="0"/>
        <v>45.726308451308455</v>
      </c>
      <c r="N19" s="42">
        <f t="shared" si="4"/>
        <v>0.83301158301158296</v>
      </c>
      <c r="O19" s="45">
        <v>53</v>
      </c>
      <c r="P19" s="42">
        <f t="shared" si="1"/>
        <v>53.660096913838849</v>
      </c>
      <c r="Q19" s="42">
        <f>MAX(D19,E19,G19,I19,J19)-MIN(D19,E19,G19,I19,J19)</f>
        <v>9.5980000000000061</v>
      </c>
      <c r="R19" s="22">
        <v>43</v>
      </c>
      <c r="S19" s="23">
        <v>49</v>
      </c>
      <c r="T19" s="23">
        <v>50</v>
      </c>
      <c r="U19" s="23">
        <v>56</v>
      </c>
      <c r="V19" s="54">
        <f t="shared" si="3"/>
        <v>102.08367095343289</v>
      </c>
    </row>
    <row r="20" spans="1:24" ht="15.9" customHeight="1" x14ac:dyDescent="0.3">
      <c r="A20" s="94">
        <v>1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46</v>
      </c>
      <c r="M20" s="42"/>
      <c r="N20" s="42">
        <f t="shared" si="4"/>
        <v>0</v>
      </c>
      <c r="O20" s="45">
        <v>53</v>
      </c>
      <c r="P20" s="42"/>
      <c r="Q20" s="42">
        <f>MAX(D20,E20,G20,I20,J20)-MIN(D20,E20,G20,I20,J20)</f>
        <v>0</v>
      </c>
      <c r="R20" s="22">
        <v>43</v>
      </c>
      <c r="S20" s="23">
        <v>49</v>
      </c>
      <c r="T20" s="23">
        <v>50</v>
      </c>
      <c r="U20" s="23">
        <v>56</v>
      </c>
      <c r="V20" s="54">
        <f t="shared" si="3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Green Bottle 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2021.8月を100％とした時の活性変化率</vt:lpstr>
      <vt:lpstr>'Green Bottle 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cp:lastPrinted>2021-03-31T23:38:50Z</cp:lastPrinted>
  <dcterms:created xsi:type="dcterms:W3CDTF">2008-07-06T23:01:12Z</dcterms:created>
  <dcterms:modified xsi:type="dcterms:W3CDTF">2023-01-10T07:40:37Z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424119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