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1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2.xml" ContentType="application/vnd.openxmlformats-officedocument.drawingml.chart+xml"/>
  <Override PartName="/xl/drawings/drawing62.xml" ContentType="application/vnd.openxmlformats-officedocument.drawingml.chartshapes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/>
  <xr:revisionPtr revIDLastSave="0" documentId="8_{4E526B01-3BBE-4533-B851-2A232763AEB8}" xr6:coauthVersionLast="47" xr6:coauthVersionMax="47" xr10:uidLastSave="{00000000-0000-0000-0000-000000000000}"/>
  <bookViews>
    <workbookView xWindow="-120" yWindow="-120" windowWidth="29040" windowHeight="15840" tabRatio="604" xr2:uid="{00000000-000D-0000-FFFF-FFFF00000000}"/>
  </bookViews>
  <sheets>
    <sheet name="Yellow Bottle 認証値" sheetId="167" r:id="rId1"/>
    <sheet name="Na" sheetId="168" r:id="rId2"/>
    <sheet name="K" sheetId="169" r:id="rId3"/>
    <sheet name="CL" sheetId="170" r:id="rId4"/>
    <sheet name="Ca" sheetId="171" r:id="rId5"/>
    <sheet name="GLU" sheetId="172" r:id="rId6"/>
    <sheet name="TCH" sheetId="173" r:id="rId7"/>
    <sheet name="TG" sheetId="174" r:id="rId8"/>
    <sheet name="HDL" sheetId="175" r:id="rId9"/>
    <sheet name="TBIL" sheetId="177" r:id="rId10"/>
    <sheet name="TP" sheetId="176" r:id="rId11"/>
    <sheet name="ALB" sheetId="178" r:id="rId12"/>
    <sheet name="CRP" sheetId="179" r:id="rId13"/>
    <sheet name="UA" sheetId="180" r:id="rId14"/>
    <sheet name="BUN" sheetId="181" r:id="rId15"/>
    <sheet name="CRE" sheetId="182" r:id="rId16"/>
    <sheet name="AST" sheetId="183" r:id="rId17"/>
    <sheet name="ALT" sheetId="184" r:id="rId18"/>
    <sheet name="rGT" sheetId="185" r:id="rId19"/>
    <sheet name="ALP" sheetId="186" r:id="rId20"/>
    <sheet name="LD" sheetId="187" r:id="rId21"/>
    <sheet name="CPK" sheetId="188" r:id="rId22"/>
    <sheet name="AMY" sheetId="189" r:id="rId23"/>
    <sheet name="CHE" sheetId="190" r:id="rId24"/>
    <sheet name="Fe" sheetId="191" r:id="rId25"/>
    <sheet name="Mg" sheetId="192" r:id="rId26"/>
    <sheet name="IP" sheetId="193" r:id="rId27"/>
    <sheet name="IgG" sheetId="194" r:id="rId28"/>
    <sheet name="IgA" sheetId="195" r:id="rId29"/>
    <sheet name="IgM" sheetId="196" r:id="rId30"/>
    <sheet name="LDL" sheetId="197" r:id="rId31"/>
    <sheet name="2023.1月を100％とした時の活性変化率" sheetId="198" r:id="rId32"/>
    <sheet name="Module1" sheetId="32" state="veryHidden" r:id="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'Yellow Bottle 認証値'!$A$1:$H$38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/>
</workbook>
</file>

<file path=xl/calcChain.xml><?xml version="1.0" encoding="utf-8"?>
<calcChain xmlns="http://schemas.openxmlformats.org/spreadsheetml/2006/main">
  <c r="P19" i="197" l="1"/>
  <c r="P19" i="175"/>
  <c r="P19" i="170"/>
  <c r="M19" i="186"/>
  <c r="M19" i="187"/>
  <c r="M19" i="188"/>
  <c r="M19" i="189"/>
  <c r="M19" i="190"/>
  <c r="M19" i="191"/>
  <c r="M19" i="192"/>
  <c r="M19" i="193"/>
  <c r="M19" i="194"/>
  <c r="M19" i="195"/>
  <c r="M19" i="196"/>
  <c r="M19" i="197"/>
  <c r="M19" i="185"/>
  <c r="M19" i="169"/>
  <c r="M19" i="170"/>
  <c r="M19" i="171"/>
  <c r="M19" i="172"/>
  <c r="M19" i="173"/>
  <c r="M19" i="174"/>
  <c r="M19" i="175"/>
  <c r="M19" i="177"/>
  <c r="M19" i="176"/>
  <c r="M19" i="178"/>
  <c r="M19" i="179"/>
  <c r="M19" i="180"/>
  <c r="M19" i="181"/>
  <c r="M19" i="182"/>
  <c r="M19" i="183"/>
  <c r="M19" i="184"/>
  <c r="M19" i="168"/>
  <c r="Q5" i="170"/>
  <c r="Q6" i="170"/>
  <c r="Q7" i="170"/>
  <c r="Q8" i="170"/>
  <c r="Q9" i="170"/>
  <c r="Q10" i="170"/>
  <c r="Q11" i="170"/>
  <c r="Q12" i="170"/>
  <c r="Q13" i="170"/>
  <c r="Q14" i="170"/>
  <c r="Q15" i="170"/>
  <c r="Q16" i="170"/>
  <c r="Q17" i="170"/>
  <c r="Q18" i="170"/>
  <c r="N5" i="170"/>
  <c r="N6" i="170"/>
  <c r="N7" i="170"/>
  <c r="N8" i="170"/>
  <c r="N9" i="170"/>
  <c r="N10" i="170"/>
  <c r="N11" i="170"/>
  <c r="N12" i="170"/>
  <c r="N13" i="170"/>
  <c r="N14" i="170"/>
  <c r="N15" i="170"/>
  <c r="N16" i="170"/>
  <c r="N17" i="170"/>
  <c r="N18" i="170"/>
  <c r="N4" i="170"/>
  <c r="Q4" i="170"/>
  <c r="N14" i="175"/>
  <c r="N15" i="175"/>
  <c r="N16" i="175"/>
  <c r="N17" i="175"/>
  <c r="N18" i="175"/>
  <c r="N13" i="175"/>
  <c r="N14" i="197"/>
  <c r="N15" i="197"/>
  <c r="N16" i="197"/>
  <c r="N17" i="197"/>
  <c r="N18" i="197"/>
  <c r="N13" i="197"/>
  <c r="M18" i="197"/>
  <c r="P18" i="197"/>
  <c r="M18" i="175"/>
  <c r="P18" i="175"/>
  <c r="P18" i="170"/>
  <c r="M18" i="169"/>
  <c r="M18" i="170"/>
  <c r="M18" i="171"/>
  <c r="M18" i="172"/>
  <c r="M18" i="173"/>
  <c r="M18" i="174"/>
  <c r="M18" i="177"/>
  <c r="M18" i="176"/>
  <c r="M18" i="178"/>
  <c r="M18" i="179"/>
  <c r="M18" i="180"/>
  <c r="M18" i="181"/>
  <c r="M18" i="182"/>
  <c r="M18" i="183"/>
  <c r="M18" i="184"/>
  <c r="M18" i="185"/>
  <c r="M18" i="186"/>
  <c r="M18" i="187"/>
  <c r="M18" i="188"/>
  <c r="M18" i="189"/>
  <c r="M18" i="190"/>
  <c r="M18" i="191"/>
  <c r="M18" i="192"/>
  <c r="M18" i="193"/>
  <c r="M18" i="194"/>
  <c r="M18" i="195"/>
  <c r="M18" i="196"/>
  <c r="M18" i="168"/>
  <c r="K17" i="198"/>
  <c r="B17" i="198"/>
  <c r="F17" i="198"/>
  <c r="AD17" i="198"/>
  <c r="AC17" i="198"/>
  <c r="L17" i="198"/>
  <c r="U17" i="198"/>
  <c r="R17" i="198"/>
  <c r="C17" i="198"/>
  <c r="S17" i="198"/>
  <c r="AB17" i="198"/>
  <c r="M17" i="198"/>
  <c r="G17" i="198"/>
  <c r="Y17" i="198"/>
  <c r="H17" i="198"/>
  <c r="E17" i="198"/>
  <c r="Z17" i="198"/>
  <c r="AA17" i="198"/>
  <c r="Q17" i="198"/>
  <c r="P17" i="198"/>
  <c r="J17" i="198"/>
  <c r="O17" i="198"/>
  <c r="W17" i="198"/>
  <c r="N17" i="198"/>
  <c r="T17" i="198"/>
  <c r="X17" i="198"/>
  <c r="V17" i="198"/>
  <c r="P17" i="170" l="1"/>
  <c r="P17" i="197"/>
  <c r="P17" i="175"/>
  <c r="M17" i="169" l="1"/>
  <c r="M17" i="170"/>
  <c r="M17" i="171"/>
  <c r="M17" i="172"/>
  <c r="M17" i="173"/>
  <c r="M17" i="174"/>
  <c r="M17" i="175"/>
  <c r="M17" i="177"/>
  <c r="M17" i="176"/>
  <c r="M17" i="178"/>
  <c r="M17" i="179"/>
  <c r="M17" i="180"/>
  <c r="M17" i="181"/>
  <c r="M17" i="182"/>
  <c r="M17" i="183"/>
  <c r="M17" i="184"/>
  <c r="M17" i="185"/>
  <c r="M17" i="186"/>
  <c r="M17" i="187"/>
  <c r="M17" i="188"/>
  <c r="M17" i="189"/>
  <c r="M17" i="190"/>
  <c r="M17" i="191"/>
  <c r="M17" i="192"/>
  <c r="M17" i="193"/>
  <c r="M17" i="194"/>
  <c r="M17" i="195"/>
  <c r="M17" i="196"/>
  <c r="M17" i="197"/>
  <c r="M17" i="168"/>
  <c r="Q16" i="197" l="1"/>
  <c r="Q17" i="197"/>
  <c r="Q18" i="197"/>
  <c r="Q19" i="197"/>
  <c r="Q20" i="197"/>
  <c r="N19" i="197"/>
  <c r="N20" i="197"/>
  <c r="Q15" i="175"/>
  <c r="Q16" i="175"/>
  <c r="Q17" i="175"/>
  <c r="Q18" i="175"/>
  <c r="Q19" i="175"/>
  <c r="Q20" i="175"/>
  <c r="N19" i="175"/>
  <c r="N20" i="175"/>
  <c r="Q15" i="197" l="1"/>
  <c r="P16" i="197" l="1"/>
  <c r="P16" i="175"/>
  <c r="P16" i="170"/>
  <c r="M16" i="169"/>
  <c r="M16" i="170"/>
  <c r="M16" i="171"/>
  <c r="M16" i="172"/>
  <c r="M16" i="173"/>
  <c r="M16" i="174"/>
  <c r="M16" i="175"/>
  <c r="M16" i="177"/>
  <c r="M16" i="176"/>
  <c r="M16" i="178"/>
  <c r="M16" i="179"/>
  <c r="M16" i="180"/>
  <c r="M16" i="181"/>
  <c r="M16" i="182"/>
  <c r="M16" i="183"/>
  <c r="M16" i="184"/>
  <c r="M16" i="185"/>
  <c r="M16" i="186"/>
  <c r="M16" i="187"/>
  <c r="M16" i="188"/>
  <c r="M16" i="189"/>
  <c r="M16" i="190"/>
  <c r="M16" i="191"/>
  <c r="M16" i="192"/>
  <c r="M16" i="193"/>
  <c r="M16" i="194"/>
  <c r="M16" i="195"/>
  <c r="M16" i="196"/>
  <c r="M16" i="197"/>
  <c r="M16" i="168"/>
  <c r="P15" i="170" l="1"/>
  <c r="P15" i="175"/>
  <c r="P15" i="197"/>
  <c r="M15" i="169"/>
  <c r="M15" i="170"/>
  <c r="M15" i="171"/>
  <c r="M15" i="172"/>
  <c r="M15" i="173"/>
  <c r="M15" i="174"/>
  <c r="M15" i="175"/>
  <c r="M15" i="177"/>
  <c r="M15" i="176"/>
  <c r="M15" i="178"/>
  <c r="M15" i="179"/>
  <c r="M15" i="180"/>
  <c r="M15" i="181"/>
  <c r="M15" i="182"/>
  <c r="M15" i="183"/>
  <c r="M15" i="184"/>
  <c r="M15" i="185"/>
  <c r="M15" i="186"/>
  <c r="M15" i="187"/>
  <c r="M15" i="188"/>
  <c r="M15" i="189"/>
  <c r="M15" i="190"/>
  <c r="M15" i="191"/>
  <c r="M15" i="192"/>
  <c r="M15" i="193"/>
  <c r="M15" i="194"/>
  <c r="M15" i="195"/>
  <c r="M15" i="196"/>
  <c r="M15" i="197"/>
  <c r="M15" i="168"/>
  <c r="N20" i="174" l="1"/>
  <c r="N19" i="174"/>
  <c r="N18" i="174"/>
  <c r="N17" i="174"/>
  <c r="N16" i="174"/>
  <c r="N15" i="174"/>
  <c r="N14" i="174"/>
  <c r="N13" i="174"/>
  <c r="N12" i="174"/>
  <c r="N11" i="174"/>
  <c r="N10" i="174"/>
  <c r="N9" i="174"/>
  <c r="N8" i="174"/>
  <c r="N7" i="174"/>
  <c r="N6" i="174"/>
  <c r="N5" i="174"/>
  <c r="N4" i="174"/>
  <c r="N3" i="174"/>
  <c r="Q14" i="197" l="1"/>
  <c r="P14" i="197"/>
  <c r="Q13" i="197"/>
  <c r="P13" i="197"/>
  <c r="M14" i="197"/>
  <c r="M13" i="197"/>
  <c r="Q14" i="175"/>
  <c r="M13" i="175"/>
  <c r="P14" i="170" l="1"/>
  <c r="P14" i="175"/>
  <c r="M14" i="196"/>
  <c r="M14" i="195"/>
  <c r="M14" i="194"/>
  <c r="M14" i="193"/>
  <c r="M14" i="192"/>
  <c r="M14" i="191"/>
  <c r="M14" i="190"/>
  <c r="M14" i="189"/>
  <c r="M14" i="188"/>
  <c r="M14" i="187"/>
  <c r="M14" i="186"/>
  <c r="M14" i="185"/>
  <c r="M14" i="169"/>
  <c r="M14" i="170"/>
  <c r="M14" i="171"/>
  <c r="M14" i="172"/>
  <c r="M14" i="173"/>
  <c r="M14" i="174"/>
  <c r="M14" i="175"/>
  <c r="M14" i="177"/>
  <c r="M14" i="176"/>
  <c r="M14" i="178"/>
  <c r="M14" i="179"/>
  <c r="M14" i="180"/>
  <c r="M14" i="181"/>
  <c r="M14" i="182"/>
  <c r="M14" i="183"/>
  <c r="M14" i="184"/>
  <c r="M14" i="168"/>
  <c r="P13" i="170" l="1"/>
  <c r="Q13" i="175" l="1"/>
  <c r="Q9" i="175"/>
  <c r="Q10" i="175"/>
  <c r="Q11" i="175"/>
  <c r="Q12" i="175"/>
  <c r="P13" i="175"/>
  <c r="M13" i="183" l="1"/>
  <c r="M13" i="184"/>
  <c r="M13" i="185"/>
  <c r="M13" i="186"/>
  <c r="M13" i="187"/>
  <c r="M13" i="188"/>
  <c r="M13" i="189"/>
  <c r="M13" i="190"/>
  <c r="M13" i="191"/>
  <c r="M13" i="192"/>
  <c r="M13" i="193"/>
  <c r="M13" i="194"/>
  <c r="M13" i="195"/>
  <c r="M13" i="196"/>
  <c r="M13" i="182"/>
  <c r="M13" i="169"/>
  <c r="M13" i="170"/>
  <c r="M13" i="171"/>
  <c r="M13" i="172"/>
  <c r="M13" i="173"/>
  <c r="M13" i="174"/>
  <c r="M13" i="177"/>
  <c r="M13" i="176"/>
  <c r="M13" i="178"/>
  <c r="M13" i="179"/>
  <c r="M13" i="180"/>
  <c r="M13" i="181"/>
  <c r="M13" i="168"/>
  <c r="P12" i="197" l="1"/>
  <c r="M12" i="184"/>
  <c r="M12" i="185"/>
  <c r="M12" i="186"/>
  <c r="M12" i="187"/>
  <c r="M12" i="188"/>
  <c r="M12" i="189"/>
  <c r="M12" i="190"/>
  <c r="M12" i="191"/>
  <c r="M12" i="192"/>
  <c r="M12" i="193"/>
  <c r="M12" i="194"/>
  <c r="M12" i="195"/>
  <c r="M12" i="196"/>
  <c r="M12" i="197"/>
  <c r="M12" i="183"/>
  <c r="P12" i="175"/>
  <c r="P11" i="175"/>
  <c r="P12" i="170"/>
  <c r="M12" i="170"/>
  <c r="M12" i="171"/>
  <c r="M12" i="172"/>
  <c r="M12" i="173"/>
  <c r="M12" i="174"/>
  <c r="M12" i="175"/>
  <c r="M12" i="177"/>
  <c r="M12" i="176"/>
  <c r="M12" i="178"/>
  <c r="M12" i="179"/>
  <c r="M12" i="180"/>
  <c r="M12" i="181"/>
  <c r="M12" i="182"/>
  <c r="M12" i="169"/>
  <c r="M12" i="168"/>
  <c r="M11" i="172" l="1"/>
  <c r="M9" i="188" l="1"/>
  <c r="M10" i="188"/>
  <c r="M11" i="188"/>
  <c r="M9" i="187"/>
  <c r="M10" i="187"/>
  <c r="M11" i="187"/>
  <c r="M9" i="186"/>
  <c r="M10" i="186"/>
  <c r="M11" i="186"/>
  <c r="M9" i="185"/>
  <c r="M10" i="185"/>
  <c r="M11" i="185"/>
  <c r="M9" i="184"/>
  <c r="M10" i="184"/>
  <c r="M11" i="184"/>
  <c r="M9" i="183"/>
  <c r="M10" i="183"/>
  <c r="M11" i="183"/>
  <c r="M9" i="181"/>
  <c r="M10" i="181"/>
  <c r="M11" i="181"/>
  <c r="M9" i="180"/>
  <c r="M10" i="180"/>
  <c r="M11" i="180"/>
  <c r="M9" i="179"/>
  <c r="M10" i="179"/>
  <c r="M11" i="179"/>
  <c r="M9" i="178"/>
  <c r="M10" i="178"/>
  <c r="M11" i="178"/>
  <c r="M9" i="176"/>
  <c r="M10" i="176"/>
  <c r="M11" i="176"/>
  <c r="M9" i="177"/>
  <c r="M10" i="177"/>
  <c r="M11" i="177"/>
  <c r="M9" i="175"/>
  <c r="M10" i="175"/>
  <c r="M11" i="175"/>
  <c r="P9" i="175"/>
  <c r="P10" i="175"/>
  <c r="M9" i="174"/>
  <c r="M10" i="174"/>
  <c r="M11" i="174"/>
  <c r="M9" i="173"/>
  <c r="M10" i="173"/>
  <c r="M11" i="173"/>
  <c r="M9" i="172"/>
  <c r="M10" i="172"/>
  <c r="M9" i="171"/>
  <c r="M10" i="171"/>
  <c r="M11" i="171"/>
  <c r="P9" i="170"/>
  <c r="P10" i="170"/>
  <c r="P11" i="170"/>
  <c r="M9" i="170"/>
  <c r="M10" i="170"/>
  <c r="M11" i="170"/>
  <c r="M9" i="168"/>
  <c r="M10" i="168"/>
  <c r="M11" i="168"/>
  <c r="M9" i="189" l="1"/>
  <c r="M10" i="189"/>
  <c r="M11" i="189"/>
  <c r="M9" i="190"/>
  <c r="M10" i="190"/>
  <c r="M11" i="190"/>
  <c r="M9" i="191"/>
  <c r="M10" i="191"/>
  <c r="M11" i="191"/>
  <c r="M9" i="192"/>
  <c r="M10" i="192"/>
  <c r="M11" i="192"/>
  <c r="M9" i="193"/>
  <c r="M10" i="193"/>
  <c r="M11" i="193"/>
  <c r="M9" i="194"/>
  <c r="M10" i="194"/>
  <c r="M11" i="194"/>
  <c r="M8" i="195"/>
  <c r="M9" i="195"/>
  <c r="M10" i="195"/>
  <c r="M11" i="195"/>
  <c r="M9" i="196"/>
  <c r="M10" i="196"/>
  <c r="M11" i="196"/>
  <c r="M9" i="197"/>
  <c r="M10" i="197"/>
  <c r="M11" i="197"/>
  <c r="P11" i="197"/>
  <c r="M10" i="169"/>
  <c r="M11" i="169"/>
  <c r="M9" i="169"/>
  <c r="M4" i="182"/>
  <c r="M5" i="182"/>
  <c r="M6" i="182"/>
  <c r="M7" i="182"/>
  <c r="M8" i="182"/>
  <c r="M9" i="182"/>
  <c r="M10" i="182"/>
  <c r="M11" i="182"/>
  <c r="P10" i="197" l="1"/>
  <c r="P9" i="197" l="1"/>
  <c r="P8" i="197" l="1"/>
  <c r="P8" i="175"/>
  <c r="P8" i="170" l="1"/>
  <c r="M8" i="169"/>
  <c r="M8" i="170"/>
  <c r="M8" i="171"/>
  <c r="M8" i="172"/>
  <c r="M8" i="173"/>
  <c r="M8" i="174"/>
  <c r="M8" i="175"/>
  <c r="M8" i="177"/>
  <c r="M8" i="176"/>
  <c r="M8" i="178"/>
  <c r="M8" i="179"/>
  <c r="M8" i="180"/>
  <c r="M8" i="181"/>
  <c r="M8" i="183"/>
  <c r="M8" i="184"/>
  <c r="M8" i="185"/>
  <c r="M8" i="186"/>
  <c r="M8" i="187"/>
  <c r="M8" i="188"/>
  <c r="M8" i="189"/>
  <c r="M8" i="190"/>
  <c r="M8" i="191"/>
  <c r="M8" i="192"/>
  <c r="M8" i="193"/>
  <c r="M8" i="194"/>
  <c r="M8" i="196"/>
  <c r="M8" i="197"/>
  <c r="M8" i="168"/>
  <c r="P7" i="197" l="1"/>
  <c r="P7" i="175"/>
  <c r="P7" i="170"/>
  <c r="M7" i="169"/>
  <c r="M7" i="170"/>
  <c r="M7" i="171"/>
  <c r="M7" i="172"/>
  <c r="M7" i="173"/>
  <c r="M7" i="174"/>
  <c r="M7" i="175"/>
  <c r="M7" i="177"/>
  <c r="M7" i="176"/>
  <c r="M7" i="178"/>
  <c r="M7" i="179"/>
  <c r="M7" i="180"/>
  <c r="M7" i="181"/>
  <c r="M7" i="183"/>
  <c r="M7" i="184"/>
  <c r="M7" i="185"/>
  <c r="M7" i="186"/>
  <c r="M7" i="187"/>
  <c r="M7" i="188"/>
  <c r="M7" i="189"/>
  <c r="M7" i="190"/>
  <c r="M7" i="191"/>
  <c r="M7" i="192"/>
  <c r="M7" i="193"/>
  <c r="M7" i="194"/>
  <c r="M7" i="195"/>
  <c r="M7" i="196"/>
  <c r="M7" i="197"/>
  <c r="M7" i="168"/>
  <c r="P6" i="197" l="1"/>
  <c r="P6" i="175"/>
  <c r="P6" i="170"/>
  <c r="M6" i="169"/>
  <c r="M6" i="170"/>
  <c r="M6" i="171"/>
  <c r="M6" i="172"/>
  <c r="M6" i="173"/>
  <c r="M6" i="174"/>
  <c r="M6" i="175"/>
  <c r="M6" i="177"/>
  <c r="M6" i="176"/>
  <c r="M6" i="178"/>
  <c r="M6" i="179"/>
  <c r="M6" i="180"/>
  <c r="M6" i="181"/>
  <c r="M6" i="183"/>
  <c r="M6" i="184"/>
  <c r="M6" i="185"/>
  <c r="M6" i="186"/>
  <c r="M6" i="187"/>
  <c r="M6" i="188"/>
  <c r="M6" i="189"/>
  <c r="M6" i="190"/>
  <c r="M6" i="191"/>
  <c r="M6" i="192"/>
  <c r="M6" i="193"/>
  <c r="M6" i="194"/>
  <c r="M6" i="195"/>
  <c r="M6" i="196"/>
  <c r="M6" i="197"/>
  <c r="M6" i="168"/>
  <c r="P5" i="170" l="1"/>
  <c r="P4" i="170"/>
  <c r="P3" i="170"/>
  <c r="M5" i="170"/>
  <c r="M4" i="170"/>
  <c r="P5" i="175" l="1"/>
  <c r="P4" i="175"/>
  <c r="P5" i="197" l="1"/>
  <c r="P4" i="197"/>
  <c r="M4" i="168"/>
  <c r="M4" i="169"/>
  <c r="M5" i="169"/>
  <c r="M4" i="171"/>
  <c r="M5" i="171"/>
  <c r="M4" i="172"/>
  <c r="M5" i="172"/>
  <c r="M4" i="173"/>
  <c r="M5" i="173"/>
  <c r="M4" i="174"/>
  <c r="M5" i="174"/>
  <c r="M4" i="175"/>
  <c r="M5" i="175"/>
  <c r="M4" i="177"/>
  <c r="M5" i="177"/>
  <c r="M4" i="176"/>
  <c r="M5" i="176"/>
  <c r="M4" i="178"/>
  <c r="M5" i="178"/>
  <c r="M4" i="179"/>
  <c r="M5" i="179"/>
  <c r="M4" i="180"/>
  <c r="M5" i="180"/>
  <c r="M4" i="181"/>
  <c r="M5" i="181"/>
  <c r="M4" i="183"/>
  <c r="M5" i="183"/>
  <c r="M4" i="184"/>
  <c r="M5" i="184"/>
  <c r="M4" i="185"/>
  <c r="M5" i="185"/>
  <c r="M4" i="186"/>
  <c r="M5" i="186"/>
  <c r="M4" i="187"/>
  <c r="M5" i="187"/>
  <c r="M4" i="188"/>
  <c r="M5" i="188"/>
  <c r="M4" i="189"/>
  <c r="M5" i="189"/>
  <c r="M4" i="190"/>
  <c r="M5" i="190"/>
  <c r="M4" i="191"/>
  <c r="M5" i="191"/>
  <c r="M4" i="192"/>
  <c r="M5" i="192"/>
  <c r="M4" i="193"/>
  <c r="M5" i="193"/>
  <c r="M4" i="194"/>
  <c r="M5" i="194"/>
  <c r="M4" i="195"/>
  <c r="M5" i="195"/>
  <c r="M4" i="196"/>
  <c r="M5" i="196"/>
  <c r="M4" i="197"/>
  <c r="M5" i="197"/>
  <c r="M5" i="168"/>
  <c r="Q12" i="197" l="1"/>
  <c r="N12" i="197"/>
  <c r="Q11" i="197"/>
  <c r="N11" i="197"/>
  <c r="Q10" i="197"/>
  <c r="N10" i="197"/>
  <c r="Q9" i="197"/>
  <c r="N9" i="197"/>
  <c r="Q8" i="197"/>
  <c r="N8" i="197"/>
  <c r="Q7" i="197"/>
  <c r="N7" i="197"/>
  <c r="Q6" i="197"/>
  <c r="N6" i="197"/>
  <c r="Q5" i="197"/>
  <c r="N5" i="197"/>
  <c r="Q4" i="197"/>
  <c r="N4" i="197"/>
  <c r="Q3" i="197"/>
  <c r="P3" i="197"/>
  <c r="V20" i="197" s="1"/>
  <c r="N3" i="197"/>
  <c r="M3" i="197"/>
  <c r="N20" i="196"/>
  <c r="N19" i="196"/>
  <c r="N18" i="196"/>
  <c r="N17" i="196"/>
  <c r="N16" i="196"/>
  <c r="N15" i="196"/>
  <c r="N14" i="196"/>
  <c r="N13" i="196"/>
  <c r="N12" i="196"/>
  <c r="N11" i="196"/>
  <c r="N10" i="196"/>
  <c r="N9" i="196"/>
  <c r="N8" i="196"/>
  <c r="N7" i="196"/>
  <c r="N6" i="196"/>
  <c r="N5" i="196"/>
  <c r="N4" i="196"/>
  <c r="N3" i="196"/>
  <c r="M3" i="196"/>
  <c r="Q20" i="196" s="1"/>
  <c r="N20" i="195"/>
  <c r="N19" i="195"/>
  <c r="N18" i="195"/>
  <c r="N17" i="195"/>
  <c r="N16" i="195"/>
  <c r="N15" i="195"/>
  <c r="N14" i="195"/>
  <c r="N13" i="195"/>
  <c r="N12" i="195"/>
  <c r="N11" i="195"/>
  <c r="N10" i="195"/>
  <c r="N9" i="195"/>
  <c r="N8" i="195"/>
  <c r="N7" i="195"/>
  <c r="N6" i="195"/>
  <c r="N5" i="195"/>
  <c r="N4" i="195"/>
  <c r="N3" i="195"/>
  <c r="M3" i="195"/>
  <c r="Q18" i="195" s="1"/>
  <c r="N20" i="194"/>
  <c r="N19" i="194"/>
  <c r="N18" i="194"/>
  <c r="N17" i="194"/>
  <c r="N16" i="194"/>
  <c r="N15" i="194"/>
  <c r="N14" i="194"/>
  <c r="N13" i="194"/>
  <c r="N12" i="194"/>
  <c r="N11" i="194"/>
  <c r="N10" i="194"/>
  <c r="N9" i="194"/>
  <c r="N8" i="194"/>
  <c r="N7" i="194"/>
  <c r="N6" i="194"/>
  <c r="N5" i="194"/>
  <c r="N4" i="194"/>
  <c r="N3" i="194"/>
  <c r="M3" i="194"/>
  <c r="Q17" i="194" s="1"/>
  <c r="N20" i="193"/>
  <c r="N19" i="193"/>
  <c r="N18" i="193"/>
  <c r="N17" i="193"/>
  <c r="N16" i="193"/>
  <c r="N15" i="193"/>
  <c r="N14" i="193"/>
  <c r="N13" i="193"/>
  <c r="N12" i="193"/>
  <c r="N11" i="193"/>
  <c r="N10" i="193"/>
  <c r="N9" i="193"/>
  <c r="N8" i="193"/>
  <c r="N7" i="193"/>
  <c r="N6" i="193"/>
  <c r="N5" i="193"/>
  <c r="N4" i="193"/>
  <c r="N3" i="193"/>
  <c r="M3" i="193"/>
  <c r="Q19" i="193" s="1"/>
  <c r="N20" i="192"/>
  <c r="N19" i="192"/>
  <c r="N18" i="192"/>
  <c r="N17" i="192"/>
  <c r="N16" i="192"/>
  <c r="N15" i="192"/>
  <c r="N14" i="192"/>
  <c r="N13" i="192"/>
  <c r="N12" i="192"/>
  <c r="N11" i="192"/>
  <c r="N10" i="192"/>
  <c r="N9" i="192"/>
  <c r="N8" i="192"/>
  <c r="N7" i="192"/>
  <c r="N6" i="192"/>
  <c r="N5" i="192"/>
  <c r="N4" i="192"/>
  <c r="N3" i="192"/>
  <c r="M3" i="192"/>
  <c r="Q18" i="192" s="1"/>
  <c r="N20" i="191"/>
  <c r="N19" i="191"/>
  <c r="N18" i="191"/>
  <c r="N17" i="191"/>
  <c r="N16" i="191"/>
  <c r="N15" i="191"/>
  <c r="N14" i="191"/>
  <c r="N13" i="191"/>
  <c r="N12" i="191"/>
  <c r="N11" i="191"/>
  <c r="N10" i="191"/>
  <c r="N9" i="191"/>
  <c r="N8" i="191"/>
  <c r="N7" i="191"/>
  <c r="N6" i="191"/>
  <c r="N5" i="191"/>
  <c r="N4" i="191"/>
  <c r="N3" i="191"/>
  <c r="M3" i="191"/>
  <c r="Q20" i="191" s="1"/>
  <c r="N20" i="190"/>
  <c r="N19" i="190"/>
  <c r="N18" i="190"/>
  <c r="N17" i="190"/>
  <c r="N16" i="190"/>
  <c r="N15" i="190"/>
  <c r="N14" i="190"/>
  <c r="N13" i="190"/>
  <c r="N12" i="190"/>
  <c r="N11" i="190"/>
  <c r="N10" i="190"/>
  <c r="N9" i="190"/>
  <c r="N8" i="190"/>
  <c r="N7" i="190"/>
  <c r="N6" i="190"/>
  <c r="N5" i="190"/>
  <c r="N4" i="190"/>
  <c r="N3" i="190"/>
  <c r="M3" i="190"/>
  <c r="Q18" i="190" s="1"/>
  <c r="N20" i="189"/>
  <c r="N19" i="189"/>
  <c r="N18" i="189"/>
  <c r="N17" i="189"/>
  <c r="N16" i="189"/>
  <c r="N15" i="189"/>
  <c r="N14" i="189"/>
  <c r="N13" i="189"/>
  <c r="N12" i="189"/>
  <c r="N11" i="189"/>
  <c r="N10" i="189"/>
  <c r="N9" i="189"/>
  <c r="N8" i="189"/>
  <c r="N7" i="189"/>
  <c r="N6" i="189"/>
  <c r="N5" i="189"/>
  <c r="N4" i="189"/>
  <c r="N3" i="189"/>
  <c r="M3" i="189"/>
  <c r="Q17" i="189" s="1"/>
  <c r="N20" i="188"/>
  <c r="N19" i="188"/>
  <c r="N18" i="188"/>
  <c r="N17" i="188"/>
  <c r="N16" i="188"/>
  <c r="N15" i="188"/>
  <c r="N14" i="188"/>
  <c r="N13" i="188"/>
  <c r="N12" i="188"/>
  <c r="N11" i="188"/>
  <c r="N10" i="188"/>
  <c r="N9" i="188"/>
  <c r="N8" i="188"/>
  <c r="N7" i="188"/>
  <c r="N6" i="188"/>
  <c r="N5" i="188"/>
  <c r="N4" i="188"/>
  <c r="N3" i="188"/>
  <c r="M3" i="188"/>
  <c r="Q20" i="188" s="1"/>
  <c r="N20" i="187"/>
  <c r="N19" i="187"/>
  <c r="N18" i="187"/>
  <c r="N17" i="187"/>
  <c r="N16" i="187"/>
  <c r="N15" i="187"/>
  <c r="N14" i="187"/>
  <c r="N13" i="187"/>
  <c r="N12" i="187"/>
  <c r="N11" i="187"/>
  <c r="N10" i="187"/>
  <c r="N9" i="187"/>
  <c r="N8" i="187"/>
  <c r="N7" i="187"/>
  <c r="N6" i="187"/>
  <c r="N5" i="187"/>
  <c r="N4" i="187"/>
  <c r="N3" i="187"/>
  <c r="M3" i="187"/>
  <c r="Q18" i="187" s="1"/>
  <c r="N20" i="186"/>
  <c r="N19" i="186"/>
  <c r="N18" i="186"/>
  <c r="N17" i="186"/>
  <c r="N16" i="186"/>
  <c r="N15" i="186"/>
  <c r="N14" i="186"/>
  <c r="N13" i="186"/>
  <c r="N12" i="186"/>
  <c r="N11" i="186"/>
  <c r="N10" i="186"/>
  <c r="N9" i="186"/>
  <c r="N8" i="186"/>
  <c r="N7" i="186"/>
  <c r="N6" i="186"/>
  <c r="N5" i="186"/>
  <c r="N4" i="186"/>
  <c r="N3" i="186"/>
  <c r="M3" i="186"/>
  <c r="Q17" i="186" s="1"/>
  <c r="N20" i="185"/>
  <c r="N19" i="185"/>
  <c r="N18" i="185"/>
  <c r="N17" i="185"/>
  <c r="N16" i="185"/>
  <c r="N15" i="185"/>
  <c r="N14" i="185"/>
  <c r="N13" i="185"/>
  <c r="N12" i="185"/>
  <c r="N11" i="185"/>
  <c r="N10" i="185"/>
  <c r="N9" i="185"/>
  <c r="N8" i="185"/>
  <c r="N7" i="185"/>
  <c r="N6" i="185"/>
  <c r="N5" i="185"/>
  <c r="N4" i="185"/>
  <c r="N3" i="185"/>
  <c r="M3" i="185"/>
  <c r="Q19" i="185" s="1"/>
  <c r="N20" i="184"/>
  <c r="N19" i="184"/>
  <c r="N18" i="184"/>
  <c r="N17" i="184"/>
  <c r="N16" i="184"/>
  <c r="N15" i="184"/>
  <c r="N14" i="184"/>
  <c r="N13" i="184"/>
  <c r="N12" i="184"/>
  <c r="N11" i="184"/>
  <c r="N10" i="184"/>
  <c r="N9" i="184"/>
  <c r="N8" i="184"/>
  <c r="N7" i="184"/>
  <c r="N6" i="184"/>
  <c r="N5" i="184"/>
  <c r="N4" i="184"/>
  <c r="N3" i="184"/>
  <c r="M3" i="184"/>
  <c r="Q18" i="184" s="1"/>
  <c r="N20" i="183"/>
  <c r="N19" i="183"/>
  <c r="N18" i="183"/>
  <c r="N17" i="183"/>
  <c r="N16" i="183"/>
  <c r="N15" i="183"/>
  <c r="N14" i="183"/>
  <c r="N13" i="183"/>
  <c r="N12" i="183"/>
  <c r="N11" i="183"/>
  <c r="N10" i="183"/>
  <c r="N9" i="183"/>
  <c r="N8" i="183"/>
  <c r="N7" i="183"/>
  <c r="N6" i="183"/>
  <c r="N5" i="183"/>
  <c r="N4" i="183"/>
  <c r="N3" i="183"/>
  <c r="M3" i="183"/>
  <c r="Q20" i="183" s="1"/>
  <c r="N20" i="182"/>
  <c r="N19" i="182"/>
  <c r="N18" i="182"/>
  <c r="N17" i="182"/>
  <c r="N16" i="182"/>
  <c r="N15" i="182"/>
  <c r="N14" i="182"/>
  <c r="N13" i="182"/>
  <c r="N12" i="182"/>
  <c r="N11" i="182"/>
  <c r="N10" i="182"/>
  <c r="N9" i="182"/>
  <c r="N8" i="182"/>
  <c r="N7" i="182"/>
  <c r="N6" i="182"/>
  <c r="N5" i="182"/>
  <c r="N4" i="182"/>
  <c r="N3" i="182"/>
  <c r="M3" i="182"/>
  <c r="Q19" i="182" s="1"/>
  <c r="N20" i="181"/>
  <c r="N19" i="181"/>
  <c r="N18" i="181"/>
  <c r="N17" i="181"/>
  <c r="N16" i="181"/>
  <c r="N15" i="181"/>
  <c r="N14" i="181"/>
  <c r="N13" i="181"/>
  <c r="N12" i="181"/>
  <c r="N11" i="181"/>
  <c r="N10" i="181"/>
  <c r="N9" i="181"/>
  <c r="N8" i="181"/>
  <c r="N7" i="181"/>
  <c r="N6" i="181"/>
  <c r="N5" i="181"/>
  <c r="N4" i="181"/>
  <c r="N3" i="181"/>
  <c r="M3" i="181"/>
  <c r="Q17" i="181" s="1"/>
  <c r="N20" i="180"/>
  <c r="N19" i="180"/>
  <c r="N18" i="180"/>
  <c r="N17" i="180"/>
  <c r="N16" i="180"/>
  <c r="N15" i="180"/>
  <c r="N14" i="180"/>
  <c r="N13" i="180"/>
  <c r="N12" i="180"/>
  <c r="N11" i="180"/>
  <c r="N10" i="180"/>
  <c r="N9" i="180"/>
  <c r="N8" i="180"/>
  <c r="N7" i="180"/>
  <c r="N6" i="180"/>
  <c r="N5" i="180"/>
  <c r="N4" i="180"/>
  <c r="N3" i="180"/>
  <c r="M3" i="180"/>
  <c r="Q20" i="180" s="1"/>
  <c r="N20" i="179"/>
  <c r="N19" i="179"/>
  <c r="N18" i="179"/>
  <c r="N17" i="179"/>
  <c r="N16" i="179"/>
  <c r="N15" i="179"/>
  <c r="N14" i="179"/>
  <c r="N13" i="179"/>
  <c r="N12" i="179"/>
  <c r="N11" i="179"/>
  <c r="N10" i="179"/>
  <c r="N9" i="179"/>
  <c r="N8" i="179"/>
  <c r="N7" i="179"/>
  <c r="N6" i="179"/>
  <c r="N5" i="179"/>
  <c r="N4" i="179"/>
  <c r="N3" i="179"/>
  <c r="M3" i="179"/>
  <c r="Q18" i="179" s="1"/>
  <c r="N20" i="178"/>
  <c r="N19" i="178"/>
  <c r="N18" i="178"/>
  <c r="N17" i="178"/>
  <c r="N16" i="178"/>
  <c r="N15" i="178"/>
  <c r="N14" i="178"/>
  <c r="N13" i="178"/>
  <c r="N12" i="178"/>
  <c r="N11" i="178"/>
  <c r="N10" i="178"/>
  <c r="N9" i="178"/>
  <c r="N8" i="178"/>
  <c r="N7" i="178"/>
  <c r="N6" i="178"/>
  <c r="N5" i="178"/>
  <c r="N4" i="178"/>
  <c r="N3" i="178"/>
  <c r="M3" i="178"/>
  <c r="Q17" i="178" s="1"/>
  <c r="N20" i="177"/>
  <c r="N19" i="177"/>
  <c r="N18" i="177"/>
  <c r="N17" i="177"/>
  <c r="N16" i="177"/>
  <c r="N15" i="177"/>
  <c r="N14" i="177"/>
  <c r="N13" i="177"/>
  <c r="N12" i="177"/>
  <c r="N11" i="177"/>
  <c r="N10" i="177"/>
  <c r="N9" i="177"/>
  <c r="N8" i="177"/>
  <c r="N7" i="177"/>
  <c r="N6" i="177"/>
  <c r="N5" i="177"/>
  <c r="N4" i="177"/>
  <c r="N3" i="177"/>
  <c r="M3" i="177"/>
  <c r="Q19" i="177" s="1"/>
  <c r="N20" i="176"/>
  <c r="N19" i="176"/>
  <c r="N18" i="176"/>
  <c r="N17" i="176"/>
  <c r="N16" i="176"/>
  <c r="N15" i="176"/>
  <c r="N14" i="176"/>
  <c r="N13" i="176"/>
  <c r="N12" i="176"/>
  <c r="N11" i="176"/>
  <c r="N10" i="176"/>
  <c r="N9" i="176"/>
  <c r="N8" i="176"/>
  <c r="N7" i="176"/>
  <c r="N6" i="176"/>
  <c r="N5" i="176"/>
  <c r="N4" i="176"/>
  <c r="N3" i="176"/>
  <c r="M3" i="176"/>
  <c r="Q18" i="176" s="1"/>
  <c r="N12" i="175"/>
  <c r="N11" i="175"/>
  <c r="N10" i="175"/>
  <c r="N9" i="175"/>
  <c r="Q8" i="175"/>
  <c r="N8" i="175"/>
  <c r="Q7" i="175"/>
  <c r="N7" i="175"/>
  <c r="Q6" i="175"/>
  <c r="N6" i="175"/>
  <c r="Q5" i="175"/>
  <c r="N5" i="175"/>
  <c r="Q4" i="175"/>
  <c r="N4" i="175"/>
  <c r="Q3" i="175"/>
  <c r="P3" i="175"/>
  <c r="N3" i="175"/>
  <c r="M3" i="175"/>
  <c r="M3" i="174"/>
  <c r="Q20" i="174" s="1"/>
  <c r="N20" i="173"/>
  <c r="N19" i="173"/>
  <c r="N18" i="173"/>
  <c r="N17" i="173"/>
  <c r="N16" i="173"/>
  <c r="N15" i="173"/>
  <c r="N14" i="173"/>
  <c r="N13" i="173"/>
  <c r="N12" i="173"/>
  <c r="N11" i="173"/>
  <c r="N10" i="173"/>
  <c r="N9" i="173"/>
  <c r="N8" i="173"/>
  <c r="N7" i="173"/>
  <c r="N6" i="173"/>
  <c r="N5" i="173"/>
  <c r="N4" i="173"/>
  <c r="N3" i="173"/>
  <c r="M3" i="173"/>
  <c r="Q19" i="173" s="1"/>
  <c r="N20" i="172"/>
  <c r="N19" i="172"/>
  <c r="N18" i="172"/>
  <c r="N17" i="172"/>
  <c r="N16" i="172"/>
  <c r="N15" i="172"/>
  <c r="N14" i="172"/>
  <c r="N13" i="172"/>
  <c r="N12" i="172"/>
  <c r="N11" i="172"/>
  <c r="N10" i="172"/>
  <c r="N9" i="172"/>
  <c r="N8" i="172"/>
  <c r="N7" i="172"/>
  <c r="N6" i="172"/>
  <c r="N5" i="172"/>
  <c r="N4" i="172"/>
  <c r="N3" i="172"/>
  <c r="M3" i="172"/>
  <c r="Q17" i="172" s="1"/>
  <c r="N20" i="171"/>
  <c r="N19" i="171"/>
  <c r="N18" i="171"/>
  <c r="N17" i="171"/>
  <c r="N16" i="171"/>
  <c r="N15" i="171"/>
  <c r="N14" i="171"/>
  <c r="N13" i="171"/>
  <c r="N12" i="171"/>
  <c r="N11" i="171"/>
  <c r="N10" i="171"/>
  <c r="N9" i="171"/>
  <c r="N8" i="171"/>
  <c r="N7" i="171"/>
  <c r="N6" i="171"/>
  <c r="N5" i="171"/>
  <c r="N4" i="171"/>
  <c r="N3" i="171"/>
  <c r="M3" i="171"/>
  <c r="Q20" i="171" s="1"/>
  <c r="Q20" i="170"/>
  <c r="N20" i="170"/>
  <c r="Q19" i="170"/>
  <c r="N19" i="170"/>
  <c r="Q3" i="170"/>
  <c r="V19" i="170"/>
  <c r="N3" i="170"/>
  <c r="M3" i="170"/>
  <c r="N20" i="169"/>
  <c r="N19" i="169"/>
  <c r="N18" i="169"/>
  <c r="N17" i="169"/>
  <c r="N16" i="169"/>
  <c r="N15" i="169"/>
  <c r="N14" i="169"/>
  <c r="N13" i="169"/>
  <c r="N12" i="169"/>
  <c r="N11" i="169"/>
  <c r="N10" i="169"/>
  <c r="N9" i="169"/>
  <c r="N8" i="169"/>
  <c r="N7" i="169"/>
  <c r="N6" i="169"/>
  <c r="N5" i="169"/>
  <c r="N4" i="169"/>
  <c r="N3" i="169"/>
  <c r="M3" i="169"/>
  <c r="Q18" i="169" s="1"/>
  <c r="N20" i="168"/>
  <c r="N19" i="168"/>
  <c r="N18" i="168"/>
  <c r="N17" i="168"/>
  <c r="N16" i="168"/>
  <c r="N15" i="168"/>
  <c r="N14" i="168"/>
  <c r="N13" i="168"/>
  <c r="N12" i="168"/>
  <c r="N11" i="168"/>
  <c r="N10" i="168"/>
  <c r="N9" i="168"/>
  <c r="N8" i="168"/>
  <c r="N7" i="168"/>
  <c r="N6" i="168"/>
  <c r="N5" i="168"/>
  <c r="N4" i="168"/>
  <c r="N3" i="168"/>
  <c r="M3" i="168"/>
  <c r="Q17" i="168" s="1"/>
  <c r="G35" i="167"/>
  <c r="D35" i="167"/>
  <c r="G34" i="167"/>
  <c r="D34" i="167"/>
  <c r="G33" i="167"/>
  <c r="D33" i="167"/>
  <c r="G32" i="167"/>
  <c r="D32" i="167"/>
  <c r="G31" i="167"/>
  <c r="D31" i="167"/>
  <c r="G30" i="167"/>
  <c r="D30" i="167"/>
  <c r="G29" i="167"/>
  <c r="D29" i="167"/>
  <c r="G28" i="167"/>
  <c r="D28" i="167"/>
  <c r="G27" i="167"/>
  <c r="D27" i="167"/>
  <c r="G26" i="167"/>
  <c r="D26" i="167"/>
  <c r="G25" i="167"/>
  <c r="D25" i="167"/>
  <c r="G24" i="167"/>
  <c r="D24" i="167"/>
  <c r="G23" i="167"/>
  <c r="D23" i="167"/>
  <c r="G22" i="167"/>
  <c r="D22" i="167"/>
  <c r="G21" i="167"/>
  <c r="D21" i="167"/>
  <c r="G20" i="167"/>
  <c r="D20" i="167"/>
  <c r="G19" i="167"/>
  <c r="D19" i="167"/>
  <c r="G18" i="167"/>
  <c r="D18" i="167"/>
  <c r="G17" i="167"/>
  <c r="D17" i="167"/>
  <c r="G16" i="167"/>
  <c r="D16" i="167"/>
  <c r="G15" i="167"/>
  <c r="D15" i="167"/>
  <c r="G14" i="167"/>
  <c r="D14" i="167"/>
  <c r="G13" i="167"/>
  <c r="D13" i="167"/>
  <c r="G12" i="167"/>
  <c r="D12" i="167"/>
  <c r="G11" i="167"/>
  <c r="D11" i="167"/>
  <c r="G10" i="167"/>
  <c r="D10" i="167"/>
  <c r="G9" i="167"/>
  <c r="D9" i="167"/>
  <c r="G8" i="167"/>
  <c r="D8" i="167"/>
  <c r="G7" i="167"/>
  <c r="D7" i="167"/>
  <c r="G6" i="167"/>
  <c r="D6" i="167"/>
  <c r="G5" i="167"/>
  <c r="D5" i="167"/>
  <c r="G4" i="167"/>
  <c r="D4" i="167"/>
  <c r="G3" i="167"/>
  <c r="D3" i="167"/>
  <c r="K16" i="198"/>
  <c r="V18" i="198"/>
  <c r="AB16" i="198"/>
  <c r="AA18" i="198"/>
  <c r="D18" i="198"/>
  <c r="P18" i="198"/>
  <c r="S16" i="198"/>
  <c r="O16" i="198"/>
  <c r="L18" i="198"/>
  <c r="B16" i="198"/>
  <c r="F16" i="198"/>
  <c r="G18" i="198"/>
  <c r="W16" i="198"/>
  <c r="Q13" i="196" l="1"/>
  <c r="V15" i="175"/>
  <c r="V5" i="175"/>
  <c r="V4" i="175"/>
  <c r="Q12" i="195"/>
  <c r="V4" i="170"/>
  <c r="Q3" i="195"/>
  <c r="Q17" i="195"/>
  <c r="Q3" i="176"/>
  <c r="Q8" i="195"/>
  <c r="Q7" i="195"/>
  <c r="Q4" i="169"/>
  <c r="Q19" i="192"/>
  <c r="Q9" i="196"/>
  <c r="Q4" i="177"/>
  <c r="Q15" i="195"/>
  <c r="Q20" i="177"/>
  <c r="Q17" i="196"/>
  <c r="V14" i="170"/>
  <c r="Q9" i="177"/>
  <c r="Q8" i="177"/>
  <c r="Q13" i="177"/>
  <c r="Q5" i="177"/>
  <c r="Q16" i="177"/>
  <c r="Q12" i="177"/>
  <c r="Q17" i="177"/>
  <c r="Q15" i="169"/>
  <c r="Q20" i="169"/>
  <c r="Q17" i="171"/>
  <c r="Q7" i="179"/>
  <c r="Q16" i="179"/>
  <c r="Q17" i="180"/>
  <c r="Q13" i="191"/>
  <c r="Q7" i="192"/>
  <c r="Q12" i="193"/>
  <c r="Q17" i="193"/>
  <c r="Q11" i="195"/>
  <c r="Q20" i="195"/>
  <c r="Q5" i="169"/>
  <c r="Q5" i="171"/>
  <c r="Q3" i="179"/>
  <c r="Q12" i="179"/>
  <c r="Q16" i="195"/>
  <c r="Q11" i="179"/>
  <c r="Q11" i="169"/>
  <c r="Q16" i="169"/>
  <c r="V12" i="170"/>
  <c r="Q8" i="179"/>
  <c r="Q17" i="179"/>
  <c r="Q15" i="192"/>
  <c r="Q8" i="193"/>
  <c r="Q13" i="193"/>
  <c r="V9" i="170"/>
  <c r="Q13" i="171"/>
  <c r="Q4" i="179"/>
  <c r="Q13" i="179"/>
  <c r="Q9" i="191"/>
  <c r="Q3" i="192"/>
  <c r="V10" i="197"/>
  <c r="Q7" i="169"/>
  <c r="Q12" i="169"/>
  <c r="V6" i="170"/>
  <c r="Q9" i="179"/>
  <c r="Q4" i="193"/>
  <c r="Q9" i="193"/>
  <c r="Q20" i="193"/>
  <c r="Q4" i="195"/>
  <c r="Q13" i="195"/>
  <c r="V7" i="197"/>
  <c r="Q20" i="179"/>
  <c r="Q3" i="169"/>
  <c r="Q5" i="179"/>
  <c r="Q19" i="179"/>
  <c r="Q17" i="191"/>
  <c r="Q11" i="192"/>
  <c r="Q9" i="195"/>
  <c r="Q5" i="196"/>
  <c r="V18" i="197"/>
  <c r="Q8" i="169"/>
  <c r="Q19" i="169"/>
  <c r="V17" i="170"/>
  <c r="Q9" i="171"/>
  <c r="Q11" i="176"/>
  <c r="Q15" i="179"/>
  <c r="Q5" i="191"/>
  <c r="Q5" i="193"/>
  <c r="Q16" i="193"/>
  <c r="Q5" i="195"/>
  <c r="Q19" i="195"/>
  <c r="V15" i="197"/>
  <c r="Q5" i="180"/>
  <c r="Q16" i="182"/>
  <c r="Q8" i="182"/>
  <c r="Q19" i="176"/>
  <c r="Q13" i="180"/>
  <c r="Q7" i="176"/>
  <c r="Q12" i="182"/>
  <c r="Q4" i="182"/>
  <c r="Q15" i="176"/>
  <c r="Q9" i="180"/>
  <c r="Q20" i="182"/>
  <c r="Q12" i="187"/>
  <c r="Q4" i="185"/>
  <c r="Q8" i="190"/>
  <c r="Q9" i="188"/>
  <c r="Q17" i="188"/>
  <c r="Q17" i="174"/>
  <c r="Q4" i="188"/>
  <c r="Q9" i="174"/>
  <c r="Q7" i="187"/>
  <c r="Q3" i="190"/>
  <c r="Q15" i="190"/>
  <c r="Q5" i="183"/>
  <c r="Q5" i="185"/>
  <c r="Q3" i="187"/>
  <c r="Q13" i="187"/>
  <c r="Q5" i="188"/>
  <c r="Q17" i="187"/>
  <c r="Q8" i="187"/>
  <c r="Q19" i="187"/>
  <c r="Q4" i="190"/>
  <c r="Q16" i="190"/>
  <c r="Q20" i="185"/>
  <c r="Q4" i="187"/>
  <c r="Q11" i="190"/>
  <c r="Q5" i="187"/>
  <c r="Q16" i="187"/>
  <c r="Q9" i="185"/>
  <c r="Q16" i="185"/>
  <c r="Q20" i="173"/>
  <c r="Q15" i="184"/>
  <c r="Q8" i="185"/>
  <c r="Q13" i="185"/>
  <c r="Q8" i="188"/>
  <c r="Q8" i="173"/>
  <c r="Q9" i="183"/>
  <c r="Q3" i="184"/>
  <c r="Q4" i="173"/>
  <c r="Q16" i="173"/>
  <c r="Q17" i="183"/>
  <c r="Q11" i="184"/>
  <c r="Q9" i="187"/>
  <c r="Q7" i="190"/>
  <c r="Q12" i="190"/>
  <c r="Q5" i="173"/>
  <c r="Q5" i="174"/>
  <c r="Q19" i="184"/>
  <c r="Q15" i="187"/>
  <c r="Q19" i="190"/>
  <c r="Q12" i="173"/>
  <c r="Q13" i="183"/>
  <c r="Q7" i="184"/>
  <c r="Q12" i="185"/>
  <c r="Q17" i="185"/>
  <c r="Q11" i="187"/>
  <c r="Q20" i="187"/>
  <c r="Q13" i="174"/>
  <c r="Q13" i="188"/>
  <c r="Q20" i="190"/>
  <c r="Q18" i="168"/>
  <c r="Q6" i="172"/>
  <c r="Q10" i="172"/>
  <c r="Q14" i="172"/>
  <c r="Q18" i="172"/>
  <c r="V10" i="175"/>
  <c r="V18" i="175"/>
  <c r="Q6" i="181"/>
  <c r="Q10" i="181"/>
  <c r="Q14" i="181"/>
  <c r="Q18" i="181"/>
  <c r="Q6" i="189"/>
  <c r="Q10" i="189"/>
  <c r="Q14" i="189"/>
  <c r="Q18" i="189"/>
  <c r="V13" i="175"/>
  <c r="Q10" i="178"/>
  <c r="Q6" i="186"/>
  <c r="V20" i="170"/>
  <c r="Q3" i="172"/>
  <c r="Q7" i="172"/>
  <c r="Q11" i="172"/>
  <c r="Q15" i="172"/>
  <c r="Q19" i="172"/>
  <c r="Q6" i="174"/>
  <c r="Q10" i="174"/>
  <c r="Q14" i="174"/>
  <c r="Q18" i="174"/>
  <c r="V8" i="175"/>
  <c r="V16" i="175"/>
  <c r="Q3" i="181"/>
  <c r="Q7" i="181"/>
  <c r="Q11" i="181"/>
  <c r="Q15" i="181"/>
  <c r="Q19" i="181"/>
  <c r="Q6" i="183"/>
  <c r="Q10" i="183"/>
  <c r="Q14" i="183"/>
  <c r="Q18" i="183"/>
  <c r="Q3" i="189"/>
  <c r="Q7" i="189"/>
  <c r="Q11" i="189"/>
  <c r="Q15" i="189"/>
  <c r="Q19" i="189"/>
  <c r="Q6" i="191"/>
  <c r="Q10" i="191"/>
  <c r="Q14" i="191"/>
  <c r="Q18" i="191"/>
  <c r="V5" i="197"/>
  <c r="V13" i="197"/>
  <c r="Q10" i="194"/>
  <c r="Q3" i="168"/>
  <c r="Q7" i="168"/>
  <c r="Q11" i="168"/>
  <c r="Q15" i="168"/>
  <c r="Q19" i="168"/>
  <c r="V7" i="170"/>
  <c r="V15" i="170"/>
  <c r="Q6" i="171"/>
  <c r="Q10" i="171"/>
  <c r="Q14" i="171"/>
  <c r="Q18" i="171"/>
  <c r="Q9" i="173"/>
  <c r="Q13" i="173"/>
  <c r="Q17" i="173"/>
  <c r="V3" i="175"/>
  <c r="V11" i="175"/>
  <c r="V19" i="175"/>
  <c r="Q4" i="176"/>
  <c r="Q8" i="176"/>
  <c r="Q12" i="176"/>
  <c r="Q16" i="176"/>
  <c r="Q20" i="176"/>
  <c r="Q3" i="178"/>
  <c r="Q7" i="178"/>
  <c r="Q11" i="178"/>
  <c r="Q15" i="178"/>
  <c r="Q19" i="178"/>
  <c r="Q6" i="180"/>
  <c r="Q10" i="180"/>
  <c r="Q14" i="180"/>
  <c r="Q18" i="180"/>
  <c r="Q5" i="182"/>
  <c r="Q9" i="182"/>
  <c r="Q13" i="182"/>
  <c r="Q17" i="182"/>
  <c r="Q4" i="184"/>
  <c r="Q8" i="184"/>
  <c r="Q12" i="184"/>
  <c r="Q16" i="184"/>
  <c r="Q20" i="184"/>
  <c r="Q3" i="186"/>
  <c r="Q7" i="186"/>
  <c r="Q11" i="186"/>
  <c r="Q15" i="186"/>
  <c r="Q19" i="186"/>
  <c r="Q6" i="188"/>
  <c r="Q10" i="188"/>
  <c r="Q14" i="188"/>
  <c r="Q18" i="188"/>
  <c r="Q5" i="190"/>
  <c r="Q9" i="190"/>
  <c r="Q13" i="190"/>
  <c r="Q17" i="190"/>
  <c r="Q4" i="192"/>
  <c r="Q8" i="192"/>
  <c r="Q12" i="192"/>
  <c r="Q16" i="192"/>
  <c r="Q20" i="192"/>
  <c r="Q3" i="194"/>
  <c r="Q7" i="194"/>
  <c r="Q11" i="194"/>
  <c r="Q15" i="194"/>
  <c r="Q19" i="194"/>
  <c r="Q6" i="196"/>
  <c r="Q10" i="196"/>
  <c r="Q14" i="196"/>
  <c r="Q18" i="196"/>
  <c r="V8" i="197"/>
  <c r="V16" i="197"/>
  <c r="Q14" i="168"/>
  <c r="Q14" i="178"/>
  <c r="Q10" i="186"/>
  <c r="Q9" i="169"/>
  <c r="Q13" i="169"/>
  <c r="Q17" i="169"/>
  <c r="V10" i="170"/>
  <c r="V18" i="170"/>
  <c r="Q4" i="172"/>
  <c r="Q8" i="172"/>
  <c r="Q12" i="172"/>
  <c r="Q16" i="172"/>
  <c r="Q20" i="172"/>
  <c r="Q3" i="174"/>
  <c r="Q7" i="174"/>
  <c r="Q11" i="174"/>
  <c r="Q15" i="174"/>
  <c r="Q19" i="174"/>
  <c r="V6" i="175"/>
  <c r="V14" i="175"/>
  <c r="Q6" i="177"/>
  <c r="Q10" i="177"/>
  <c r="Q14" i="177"/>
  <c r="Q18" i="177"/>
  <c r="Q4" i="181"/>
  <c r="Q8" i="181"/>
  <c r="Q12" i="181"/>
  <c r="Q16" i="181"/>
  <c r="Q20" i="181"/>
  <c r="Q3" i="183"/>
  <c r="Q7" i="183"/>
  <c r="Q11" i="183"/>
  <c r="Q15" i="183"/>
  <c r="Q19" i="183"/>
  <c r="Q6" i="185"/>
  <c r="Q10" i="185"/>
  <c r="Q14" i="185"/>
  <c r="Q18" i="185"/>
  <c r="Q4" i="189"/>
  <c r="Q8" i="189"/>
  <c r="Q12" i="189"/>
  <c r="Q16" i="189"/>
  <c r="Q20" i="189"/>
  <c r="Q3" i="191"/>
  <c r="Q7" i="191"/>
  <c r="Q11" i="191"/>
  <c r="Q15" i="191"/>
  <c r="Q19" i="191"/>
  <c r="Q6" i="193"/>
  <c r="Q10" i="193"/>
  <c r="Q14" i="193"/>
  <c r="Q18" i="193"/>
  <c r="V3" i="197"/>
  <c r="V11" i="197"/>
  <c r="V19" i="197"/>
  <c r="Q10" i="168"/>
  <c r="Q6" i="178"/>
  <c r="Q14" i="194"/>
  <c r="Q4" i="168"/>
  <c r="Q8" i="168"/>
  <c r="Q12" i="168"/>
  <c r="Q16" i="168"/>
  <c r="Q20" i="168"/>
  <c r="V5" i="170"/>
  <c r="V13" i="170"/>
  <c r="Q3" i="171"/>
  <c r="Q7" i="171"/>
  <c r="Q11" i="171"/>
  <c r="Q15" i="171"/>
  <c r="Q19" i="171"/>
  <c r="Q6" i="173"/>
  <c r="Q10" i="173"/>
  <c r="Q14" i="173"/>
  <c r="Q18" i="173"/>
  <c r="V9" i="175"/>
  <c r="V17" i="175"/>
  <c r="Q5" i="176"/>
  <c r="Q9" i="176"/>
  <c r="Q13" i="176"/>
  <c r="Q17" i="176"/>
  <c r="Q4" i="178"/>
  <c r="Q8" i="178"/>
  <c r="Q12" i="178"/>
  <c r="Q16" i="178"/>
  <c r="Q20" i="178"/>
  <c r="Q3" i="180"/>
  <c r="Q7" i="180"/>
  <c r="Q11" i="180"/>
  <c r="Q15" i="180"/>
  <c r="Q19" i="180"/>
  <c r="Q6" i="182"/>
  <c r="Q10" i="182"/>
  <c r="Q14" i="182"/>
  <c r="Q18" i="182"/>
  <c r="Q5" i="184"/>
  <c r="Q9" i="184"/>
  <c r="Q13" i="184"/>
  <c r="Q17" i="184"/>
  <c r="Q4" i="186"/>
  <c r="Q8" i="186"/>
  <c r="Q12" i="186"/>
  <c r="Q16" i="186"/>
  <c r="Q20" i="186"/>
  <c r="Q3" i="188"/>
  <c r="Q7" i="188"/>
  <c r="Q11" i="188"/>
  <c r="Q15" i="188"/>
  <c r="Q19" i="188"/>
  <c r="Q6" i="190"/>
  <c r="Q10" i="190"/>
  <c r="Q14" i="190"/>
  <c r="Q5" i="192"/>
  <c r="Q9" i="192"/>
  <c r="Q13" i="192"/>
  <c r="Q17" i="192"/>
  <c r="Q4" i="194"/>
  <c r="Q8" i="194"/>
  <c r="Q12" i="194"/>
  <c r="Q16" i="194"/>
  <c r="Q20" i="194"/>
  <c r="Q3" i="196"/>
  <c r="Q7" i="196"/>
  <c r="Q11" i="196"/>
  <c r="Q15" i="196"/>
  <c r="Q19" i="196"/>
  <c r="V6" i="197"/>
  <c r="V14" i="197"/>
  <c r="Q6" i="168"/>
  <c r="Q18" i="186"/>
  <c r="Q18" i="194"/>
  <c r="Q6" i="169"/>
  <c r="Q10" i="169"/>
  <c r="Q14" i="169"/>
  <c r="V8" i="170"/>
  <c r="V16" i="170"/>
  <c r="Q5" i="172"/>
  <c r="Q9" i="172"/>
  <c r="Q13" i="172"/>
  <c r="Q4" i="174"/>
  <c r="Q8" i="174"/>
  <c r="Q12" i="174"/>
  <c r="Q16" i="174"/>
  <c r="V12" i="175"/>
  <c r="V20" i="175"/>
  <c r="Q3" i="177"/>
  <c r="Q7" i="177"/>
  <c r="Q11" i="177"/>
  <c r="Q15" i="177"/>
  <c r="Q6" i="179"/>
  <c r="Q10" i="179"/>
  <c r="Q14" i="179"/>
  <c r="Q5" i="181"/>
  <c r="Q9" i="181"/>
  <c r="Q13" i="181"/>
  <c r="Q4" i="183"/>
  <c r="Q8" i="183"/>
  <c r="Q12" i="183"/>
  <c r="Q16" i="183"/>
  <c r="Q3" i="185"/>
  <c r="Q7" i="185"/>
  <c r="Q11" i="185"/>
  <c r="Q15" i="185"/>
  <c r="Q6" i="187"/>
  <c r="Q10" i="187"/>
  <c r="Q14" i="187"/>
  <c r="Q5" i="189"/>
  <c r="Q9" i="189"/>
  <c r="Q13" i="189"/>
  <c r="Q4" i="191"/>
  <c r="Q8" i="191"/>
  <c r="Q12" i="191"/>
  <c r="Q16" i="191"/>
  <c r="Q3" i="193"/>
  <c r="Q7" i="193"/>
  <c r="Q11" i="193"/>
  <c r="Q15" i="193"/>
  <c r="Q6" i="195"/>
  <c r="Q10" i="195"/>
  <c r="Q14" i="195"/>
  <c r="V9" i="197"/>
  <c r="V17" i="197"/>
  <c r="Q18" i="178"/>
  <c r="Q14" i="186"/>
  <c r="Q6" i="194"/>
  <c r="Q5" i="168"/>
  <c r="Q9" i="168"/>
  <c r="Q13" i="168"/>
  <c r="V3" i="170"/>
  <c r="V11" i="170"/>
  <c r="Q4" i="171"/>
  <c r="Q8" i="171"/>
  <c r="Q12" i="171"/>
  <c r="Q16" i="171"/>
  <c r="Q3" i="173"/>
  <c r="Q7" i="173"/>
  <c r="Q11" i="173"/>
  <c r="Q15" i="173"/>
  <c r="V7" i="175"/>
  <c r="Q6" i="176"/>
  <c r="Q10" i="176"/>
  <c r="Q14" i="176"/>
  <c r="Q5" i="178"/>
  <c r="Q9" i="178"/>
  <c r="Q13" i="178"/>
  <c r="Q4" i="180"/>
  <c r="Q8" i="180"/>
  <c r="Q12" i="180"/>
  <c r="Q16" i="180"/>
  <c r="Q3" i="182"/>
  <c r="Q7" i="182"/>
  <c r="Q11" i="182"/>
  <c r="Q15" i="182"/>
  <c r="Q6" i="184"/>
  <c r="Q10" i="184"/>
  <c r="Q14" i="184"/>
  <c r="Q5" i="186"/>
  <c r="Q9" i="186"/>
  <c r="Q13" i="186"/>
  <c r="Q12" i="188"/>
  <c r="Q16" i="188"/>
  <c r="Q6" i="192"/>
  <c r="Q10" i="192"/>
  <c r="Q14" i="192"/>
  <c r="Q5" i="194"/>
  <c r="Q9" i="194"/>
  <c r="Q13" i="194"/>
  <c r="Q4" i="196"/>
  <c r="Q8" i="196"/>
  <c r="Q12" i="196"/>
  <c r="Q16" i="196"/>
  <c r="V4" i="197"/>
  <c r="V12" i="197"/>
  <c r="I18" i="198"/>
  <c r="C18" i="198"/>
  <c r="X18" i="198"/>
  <c r="Z14" i="198"/>
  <c r="AE3" i="198"/>
  <c r="AA5" i="198"/>
  <c r="D4" i="198"/>
  <c r="Z16" i="198"/>
  <c r="M10" i="198"/>
  <c r="Z3" i="198"/>
  <c r="S3" i="198"/>
  <c r="G12" i="198"/>
  <c r="AD11" i="198"/>
  <c r="B14" i="198"/>
  <c r="I9" i="198"/>
  <c r="C13" i="198"/>
  <c r="L13" i="198"/>
  <c r="U12" i="198"/>
  <c r="P6" i="198"/>
  <c r="P4" i="198"/>
  <c r="Q14" i="198"/>
  <c r="I15" i="198"/>
  <c r="K3" i="198"/>
  <c r="X7" i="198"/>
  <c r="P12" i="198"/>
  <c r="B13" i="198"/>
  <c r="E7" i="198"/>
  <c r="U6" i="198"/>
  <c r="U4" i="198"/>
  <c r="E16" i="198"/>
  <c r="D11" i="198"/>
  <c r="P14" i="198"/>
  <c r="J10" i="198"/>
  <c r="K7" i="198"/>
  <c r="V9" i="198"/>
  <c r="J9" i="198"/>
  <c r="F14" i="198"/>
  <c r="AE13" i="198"/>
  <c r="Q5" i="198"/>
  <c r="K10" i="198"/>
  <c r="L5" i="198"/>
  <c r="M11" i="198"/>
  <c r="X6" i="198"/>
  <c r="Y5" i="198"/>
  <c r="E4" i="198"/>
  <c r="Z9" i="198"/>
  <c r="AC9" i="198"/>
  <c r="U9" i="198"/>
  <c r="F3" i="198"/>
  <c r="AE10" i="198"/>
  <c r="N8" i="198"/>
  <c r="H10" i="198"/>
  <c r="X13" i="198"/>
  <c r="T9" i="198"/>
  <c r="W9" i="198"/>
  <c r="R16" i="198"/>
  <c r="O5" i="198"/>
  <c r="M3" i="198"/>
  <c r="E11" i="198"/>
  <c r="U11" i="198"/>
  <c r="Y11" i="198"/>
  <c r="H12" i="198"/>
  <c r="B15" i="198"/>
  <c r="L4" i="198"/>
  <c r="F5" i="198"/>
  <c r="B7" i="198"/>
  <c r="O4" i="198"/>
  <c r="O8" i="198"/>
  <c r="T4" i="198"/>
  <c r="X9" i="198"/>
  <c r="G3" i="198"/>
  <c r="L14" i="198"/>
  <c r="J7" i="198"/>
  <c r="M14" i="198"/>
  <c r="Z11" i="198"/>
  <c r="T16" i="198"/>
  <c r="M4" i="198"/>
  <c r="AD4" i="198"/>
  <c r="V12" i="198"/>
  <c r="U16" i="198"/>
  <c r="E18" i="198"/>
  <c r="C3" i="198"/>
  <c r="R11" i="198"/>
  <c r="AD13" i="198"/>
  <c r="AB7" i="198"/>
  <c r="L7" i="198"/>
  <c r="AC4" i="198"/>
  <c r="I12" i="198"/>
  <c r="V5" i="198"/>
  <c r="V8" i="198"/>
  <c r="AC13" i="198"/>
  <c r="Z7" i="198"/>
  <c r="O7" i="198"/>
  <c r="Z18" i="198"/>
  <c r="B18" i="198"/>
  <c r="W18" i="198"/>
  <c r="V4" i="198"/>
  <c r="D14" i="198"/>
  <c r="H5" i="198"/>
  <c r="L9" i="198"/>
  <c r="C7" i="198"/>
  <c r="J5" i="198"/>
  <c r="AE11" i="198"/>
  <c r="J14" i="198"/>
  <c r="B12" i="198"/>
  <c r="J15" i="198"/>
  <c r="AB12" i="198"/>
  <c r="AB9" i="198"/>
  <c r="J12" i="198"/>
  <c r="G16" i="198"/>
  <c r="N11" i="198"/>
  <c r="M13" i="198"/>
  <c r="AA6" i="198"/>
  <c r="V6" i="198"/>
  <c r="W8" i="198"/>
  <c r="E12" i="198"/>
  <c r="I16" i="198"/>
  <c r="AD10" i="198"/>
  <c r="O10" i="198"/>
  <c r="D7" i="198"/>
  <c r="B8" i="198"/>
  <c r="M7" i="198"/>
  <c r="Q3" i="198"/>
  <c r="Q13" i="198"/>
  <c r="AB10" i="198"/>
  <c r="G5" i="198"/>
  <c r="G6" i="198"/>
  <c r="AC7" i="198"/>
  <c r="U7" i="198"/>
  <c r="F6" i="198"/>
  <c r="C11" i="198"/>
  <c r="I13" i="198"/>
  <c r="V15" i="198"/>
  <c r="C8" i="198"/>
  <c r="P11" i="198"/>
  <c r="W12" i="198"/>
  <c r="AC10" i="198"/>
  <c r="Z8" i="198"/>
  <c r="X4" i="198"/>
  <c r="O14" i="198"/>
  <c r="AD18" i="198"/>
  <c r="F18" i="198"/>
  <c r="U18" i="198"/>
  <c r="N5" i="198"/>
  <c r="Z6" i="198"/>
  <c r="AC3" i="198"/>
  <c r="Y10" i="198"/>
  <c r="AA4" i="198"/>
  <c r="V10" i="198"/>
  <c r="T15" i="198"/>
  <c r="AD9" i="198"/>
  <c r="AD3" i="198"/>
  <c r="T5" i="198"/>
  <c r="L11" i="198"/>
  <c r="S14" i="198"/>
  <c r="S7" i="198"/>
  <c r="V16" i="198"/>
  <c r="S9" i="198"/>
  <c r="AB11" i="198"/>
  <c r="P8" i="198"/>
  <c r="W7" i="198"/>
  <c r="P13" i="198"/>
  <c r="M12" i="198"/>
  <c r="O11" i="198"/>
  <c r="L3" i="198"/>
  <c r="AC15" i="198"/>
  <c r="Y6" i="198"/>
  <c r="T3" i="198"/>
  <c r="AA9" i="198"/>
  <c r="J6" i="198"/>
  <c r="E8" i="198"/>
  <c r="R14" i="198"/>
  <c r="AC6" i="198"/>
  <c r="U13" i="198"/>
  <c r="D3" i="198"/>
  <c r="E9" i="198"/>
  <c r="AA13" i="198"/>
  <c r="G13" i="198"/>
  <c r="V11" i="198"/>
  <c r="AA11" i="198"/>
  <c r="AE14" i="198"/>
  <c r="W6" i="198"/>
  <c r="I17" i="198"/>
  <c r="Q6" i="198"/>
  <c r="AE15" i="198"/>
  <c r="Y14" i="198"/>
  <c r="W15" i="198"/>
  <c r="Z4" i="198"/>
  <c r="I8" i="198"/>
  <c r="K6" i="198"/>
  <c r="C10" i="198"/>
  <c r="J16" i="198"/>
  <c r="I7" i="198"/>
  <c r="D12" i="198"/>
  <c r="AB3" i="198"/>
  <c r="AD5" i="198"/>
  <c r="N16" i="198"/>
  <c r="Q9" i="198"/>
  <c r="AB15" i="198"/>
  <c r="AE12" i="198"/>
  <c r="S11" i="198"/>
  <c r="AA15" i="198"/>
  <c r="AB5" i="198"/>
  <c r="AC18" i="198"/>
  <c r="N18" i="198"/>
  <c r="T18" i="198"/>
  <c r="F11" i="198"/>
  <c r="X8" i="198"/>
  <c r="K4" i="198"/>
  <c r="R9" i="198"/>
  <c r="P9" i="198"/>
  <c r="Q4" i="198"/>
  <c r="N12" i="198"/>
  <c r="S10" i="198"/>
  <c r="G10" i="198"/>
  <c r="I14" i="198"/>
  <c r="T7" i="198"/>
  <c r="AD12" i="198"/>
  <c r="G11" i="198"/>
  <c r="M5" i="198"/>
  <c r="M15" i="198"/>
  <c r="Y9" i="198"/>
  <c r="D8" i="198"/>
  <c r="C12" i="198"/>
  <c r="P7" i="198"/>
  <c r="G8" i="198"/>
  <c r="H4" i="198"/>
  <c r="D5" i="198"/>
  <c r="D10" i="198"/>
  <c r="AE5" i="198"/>
  <c r="K5" i="198"/>
  <c r="N4" i="198"/>
  <c r="AD6" i="198"/>
  <c r="AA8" i="198"/>
  <c r="E5" i="198"/>
  <c r="R8" i="198"/>
  <c r="V7" i="198"/>
  <c r="X14" i="198"/>
  <c r="O13" i="198"/>
  <c r="H9" i="198"/>
  <c r="L6" i="198"/>
  <c r="Y4" i="198"/>
  <c r="E10" i="198"/>
  <c r="T14" i="198"/>
  <c r="J3" i="198"/>
  <c r="K8" i="198"/>
  <c r="K11" i="198"/>
  <c r="AE7" i="198"/>
  <c r="R7" i="198"/>
  <c r="B4" i="198"/>
  <c r="T6" i="198"/>
  <c r="V13" i="198"/>
  <c r="S12" i="198"/>
  <c r="X16" i="198"/>
  <c r="X15" i="198"/>
  <c r="P5" i="198"/>
  <c r="R13" i="198"/>
  <c r="P10" i="198"/>
  <c r="R3" i="198"/>
  <c r="U3" i="198"/>
  <c r="C15" i="198"/>
  <c r="Z5" i="198"/>
  <c r="C6" i="198"/>
  <c r="C14" i="198"/>
  <c r="Y3" i="198"/>
  <c r="Q15" i="198"/>
  <c r="Q8" i="198"/>
  <c r="AE18" i="198"/>
  <c r="F12" i="198"/>
  <c r="R5" i="198"/>
  <c r="AE8" i="198"/>
  <c r="AB8" i="198"/>
  <c r="Y13" i="198"/>
  <c r="O15" i="198"/>
  <c r="AB4" i="198"/>
  <c r="M6" i="198"/>
  <c r="F4" i="198"/>
  <c r="D13" i="198"/>
  <c r="Q11" i="198"/>
  <c r="AB18" i="198"/>
  <c r="O18" i="198"/>
  <c r="S18" i="198"/>
  <c r="AA7" i="198"/>
  <c r="S5" i="198"/>
  <c r="AE4" i="198"/>
  <c r="G7" i="198"/>
  <c r="AE9" i="198"/>
  <c r="Y15" i="198"/>
  <c r="D6" i="198"/>
  <c r="N14" i="198"/>
  <c r="X11" i="198"/>
  <c r="AC16" i="198"/>
  <c r="B5" i="198"/>
  <c r="R12" i="198"/>
  <c r="U14" i="198"/>
  <c r="D16" i="198"/>
  <c r="J8" i="198"/>
  <c r="B11" i="198"/>
  <c r="N3" i="198"/>
  <c r="Q7" i="198"/>
  <c r="H11" i="198"/>
  <c r="C5" i="198"/>
  <c r="AB14" i="198"/>
  <c r="X5" i="198"/>
  <c r="H15" i="198"/>
  <c r="M16" i="198"/>
  <c r="AB13" i="198"/>
  <c r="AD15" i="198"/>
  <c r="AC11" i="198"/>
  <c r="B9" i="198"/>
  <c r="X12" i="198"/>
  <c r="K9" i="198"/>
  <c r="H16" i="198"/>
  <c r="W4" i="198"/>
  <c r="Q12" i="198"/>
  <c r="L8" i="198"/>
  <c r="O3" i="198"/>
  <c r="T8" i="198"/>
  <c r="G4" i="198"/>
  <c r="W13" i="198"/>
  <c r="H13" i="198"/>
  <c r="S8" i="198"/>
  <c r="L12" i="198"/>
  <c r="X10" i="198"/>
  <c r="AE17" i="198"/>
  <c r="H14" i="198"/>
  <c r="Z12" i="198"/>
  <c r="K13" i="198"/>
  <c r="AC14" i="198"/>
  <c r="I5" i="198"/>
  <c r="AC5" i="198"/>
  <c r="U5" i="198"/>
  <c r="T12" i="198"/>
  <c r="Q16" i="198"/>
  <c r="H6" i="198"/>
  <c r="B10" i="198"/>
  <c r="J11" i="198"/>
  <c r="AE16" i="198"/>
  <c r="S15" i="198"/>
  <c r="O12" i="198"/>
  <c r="V3" i="198"/>
  <c r="H18" i="198"/>
  <c r="K14" i="198"/>
  <c r="P16" i="198"/>
  <c r="N7" i="198"/>
  <c r="I3" i="198"/>
  <c r="F8" i="198"/>
  <c r="R15" i="198"/>
  <c r="N6" i="198"/>
  <c r="J13" i="198"/>
  <c r="I6" i="198"/>
  <c r="L16" i="198"/>
  <c r="C9" i="198"/>
  <c r="M18" i="198"/>
  <c r="K18" i="198"/>
  <c r="R18" i="198"/>
  <c r="S6" i="198"/>
  <c r="AD16" i="198"/>
  <c r="AA10" i="198"/>
  <c r="AD7" i="198"/>
  <c r="AA12" i="198"/>
  <c r="U10" i="198"/>
  <c r="N13" i="198"/>
  <c r="E14" i="198"/>
  <c r="AB6" i="198"/>
  <c r="F13" i="198"/>
  <c r="T13" i="198"/>
  <c r="C16" i="198"/>
  <c r="U8" i="198"/>
  <c r="D9" i="198"/>
  <c r="W11" i="198"/>
  <c r="P15" i="198"/>
  <c r="K12" i="198"/>
  <c r="D15" i="198"/>
  <c r="AA3" i="198"/>
  <c r="P3" i="198"/>
  <c r="AC8" i="198"/>
  <c r="G15" i="198"/>
  <c r="F7" i="198"/>
  <c r="Y16" i="198"/>
  <c r="E3" i="198"/>
  <c r="F10" i="198"/>
  <c r="N10" i="198"/>
  <c r="Z15" i="198"/>
  <c r="O6" i="198"/>
  <c r="H7" i="198"/>
  <c r="L15" i="198"/>
  <c r="W3" i="198"/>
  <c r="AC12" i="198"/>
  <c r="E6" i="198"/>
  <c r="R10" i="198"/>
  <c r="F15" i="198"/>
  <c r="E15" i="198"/>
  <c r="H8" i="198"/>
  <c r="G9" i="198"/>
  <c r="Z13" i="198"/>
  <c r="M9" i="198"/>
  <c r="E13" i="198"/>
  <c r="D17" i="198"/>
  <c r="Y7" i="198"/>
  <c r="V14" i="198"/>
  <c r="X3" i="198"/>
  <c r="AD8" i="198"/>
  <c r="Y12" i="198"/>
  <c r="F9" i="198"/>
  <c r="C4" i="198"/>
  <c r="AE6" i="198"/>
  <c r="Q10" i="198"/>
  <c r="Y18" i="198"/>
  <c r="J18" i="198"/>
  <c r="Q18" i="198"/>
  <c r="Y8" i="198"/>
  <c r="K15" i="198"/>
  <c r="S4" i="198"/>
  <c r="N15" i="198"/>
  <c r="I10" i="198"/>
  <c r="Z10" i="198"/>
  <c r="B3" i="198"/>
  <c r="R6" i="198"/>
  <c r="AD14" i="198"/>
  <c r="S13" i="198"/>
  <c r="M8" i="198"/>
  <c r="W10" i="198"/>
  <c r="O9" i="198"/>
  <c r="L10" i="198"/>
  <c r="AA16" i="198"/>
  <c r="W14" i="198"/>
  <c r="I11" i="198"/>
  <c r="T10" i="198"/>
  <c r="R4" i="198"/>
  <c r="U15" i="198"/>
  <c r="I4" i="198"/>
  <c r="G14" i="198"/>
  <c r="AA14" i="198"/>
  <c r="N9" i="198"/>
  <c r="W5" i="198"/>
  <c r="H3" i="198"/>
  <c r="T11" i="198"/>
  <c r="J4" i="198"/>
  <c r="B6" i="198"/>
</calcChain>
</file>

<file path=xl/sharedStrings.xml><?xml version="1.0" encoding="utf-8"?>
<sst xmlns="http://schemas.openxmlformats.org/spreadsheetml/2006/main" count="778" uniqueCount="149">
  <si>
    <t>項目</t>
  </si>
  <si>
    <t>認証値</t>
  </si>
  <si>
    <t>AST</t>
  </si>
  <si>
    <t>ALT</t>
  </si>
  <si>
    <t>ALP</t>
  </si>
  <si>
    <t>LD</t>
  </si>
  <si>
    <t>CPK</t>
  </si>
  <si>
    <t>r-GT</t>
  </si>
  <si>
    <t>TCH</t>
  </si>
  <si>
    <t>TP</t>
  </si>
  <si>
    <t>BUN</t>
  </si>
  <si>
    <t>CRE</t>
  </si>
  <si>
    <t>UA</t>
  </si>
  <si>
    <t>GLU</t>
  </si>
  <si>
    <t>Na</t>
  </si>
  <si>
    <t>K</t>
  </si>
  <si>
    <t>CL</t>
  </si>
  <si>
    <t>Ca</t>
  </si>
  <si>
    <t>IP</t>
  </si>
  <si>
    <t>Fe</t>
  </si>
  <si>
    <t>CRP</t>
  </si>
  <si>
    <t>IgG</t>
  </si>
  <si>
    <t>IgA</t>
  </si>
  <si>
    <t>IgM</t>
  </si>
  <si>
    <t>月</t>
  </si>
  <si>
    <t>千葉大</t>
  </si>
  <si>
    <t>がんｾﾝﾀｰ</t>
  </si>
  <si>
    <t>順大浦安</t>
  </si>
  <si>
    <t>千葉青葉</t>
  </si>
  <si>
    <t>R</t>
  </si>
  <si>
    <t>下限</t>
  </si>
  <si>
    <t>上限</t>
  </si>
  <si>
    <t>AMY</t>
  </si>
  <si>
    <t>CHE</t>
  </si>
  <si>
    <t>TG</t>
  </si>
  <si>
    <t>HDL</t>
  </si>
  <si>
    <t>ALB</t>
  </si>
  <si>
    <t>LDL</t>
  </si>
  <si>
    <t>rGT</t>
  </si>
  <si>
    <t>TBIL</t>
  </si>
  <si>
    <t>10病院平均</t>
  </si>
  <si>
    <t>積水認証値</t>
  </si>
  <si>
    <t>積水平均</t>
  </si>
  <si>
    <t>積水下限</t>
  </si>
  <si>
    <t>積水上限</t>
  </si>
  <si>
    <t>千葉大病院は２月からBM２２５０に変わりました。</t>
  </si>
  <si>
    <t>月</t>
    <rPh sb="0" eb="1">
      <t>ツキ</t>
    </rPh>
    <phoneticPr fontId="5"/>
  </si>
  <si>
    <t>AMY</t>
    <phoneticPr fontId="5"/>
  </si>
  <si>
    <t>Mg</t>
    <phoneticPr fontId="5"/>
  </si>
  <si>
    <t>TG</t>
    <phoneticPr fontId="5"/>
  </si>
  <si>
    <t>CL</t>
    <phoneticPr fontId="5"/>
  </si>
  <si>
    <t>AST</t>
    <phoneticPr fontId="5"/>
  </si>
  <si>
    <t>CHE</t>
    <phoneticPr fontId="5"/>
  </si>
  <si>
    <t>Fe</t>
    <phoneticPr fontId="5"/>
  </si>
  <si>
    <t>IgG</t>
    <phoneticPr fontId="5"/>
  </si>
  <si>
    <t>IgA</t>
    <phoneticPr fontId="5"/>
  </si>
  <si>
    <t>IgM</t>
    <phoneticPr fontId="5"/>
  </si>
  <si>
    <t>CL（日立電極）</t>
    <rPh sb="3" eb="4">
      <t>ヒ</t>
    </rPh>
    <rPh sb="4" eb="5">
      <t>タ</t>
    </rPh>
    <rPh sb="5" eb="7">
      <t>デンキョク</t>
    </rPh>
    <phoneticPr fontId="5"/>
  </si>
  <si>
    <t>HDL積水コレステスト</t>
    <rPh sb="3" eb="5">
      <t>セキスイ</t>
    </rPh>
    <phoneticPr fontId="5"/>
  </si>
  <si>
    <t>LDL積水コレステスト</t>
    <rPh sb="3" eb="5">
      <t>セキスイ</t>
    </rPh>
    <phoneticPr fontId="5"/>
  </si>
  <si>
    <t>（留意事項）</t>
    <rPh sb="1" eb="3">
      <t>リュウイ</t>
    </rPh>
    <rPh sb="3" eb="5">
      <t>ジコウ</t>
    </rPh>
    <phoneticPr fontId="5"/>
  </si>
  <si>
    <t>ALT</t>
    <phoneticPr fontId="5"/>
  </si>
  <si>
    <t>TBIL</t>
    <phoneticPr fontId="5"/>
  </si>
  <si>
    <t>単位</t>
  </si>
  <si>
    <t>許容範囲</t>
  </si>
  <si>
    <t>許容幅</t>
  </si>
  <si>
    <t>mmol/L</t>
  </si>
  <si>
    <t>CL（日立電極以外）</t>
    <rPh sb="3" eb="4">
      <t>ヒ</t>
    </rPh>
    <rPh sb="4" eb="5">
      <t>タ</t>
    </rPh>
    <rPh sb="5" eb="7">
      <t>デンキョク</t>
    </rPh>
    <rPh sb="7" eb="9">
      <t>イガイ</t>
    </rPh>
    <phoneticPr fontId="5"/>
  </si>
  <si>
    <t>±3mmol/L</t>
  </si>
  <si>
    <t>mg/dL</t>
  </si>
  <si>
    <t>±3mg/dL</t>
  </si>
  <si>
    <t>±0.2g/dL</t>
  </si>
  <si>
    <t>±0.20mg/dL</t>
  </si>
  <si>
    <t>±5mg/dL</t>
  </si>
  <si>
    <t>千葉MC</t>
    <phoneticPr fontId="5"/>
  </si>
  <si>
    <t>CK</t>
    <phoneticPr fontId="5"/>
  </si>
  <si>
    <t>10病院平均</t>
    <phoneticPr fontId="5"/>
  </si>
  <si>
    <t>日立以外認証値</t>
    <rPh sb="0" eb="2">
      <t>ヒタチ</t>
    </rPh>
    <rPh sb="2" eb="4">
      <t>イガイ</t>
    </rPh>
    <phoneticPr fontId="5"/>
  </si>
  <si>
    <t>日立認証値</t>
    <rPh sb="0" eb="2">
      <t>ヒタチ</t>
    </rPh>
    <phoneticPr fontId="5"/>
  </si>
  <si>
    <t>日立以外平均</t>
    <rPh sb="0" eb="1">
      <t>ヒ</t>
    </rPh>
    <rPh sb="1" eb="2">
      <t>タ</t>
    </rPh>
    <rPh sb="2" eb="4">
      <t>イガイ</t>
    </rPh>
    <phoneticPr fontId="5"/>
  </si>
  <si>
    <t>日立平均</t>
    <rPh sb="0" eb="2">
      <t>ヒタチ</t>
    </rPh>
    <phoneticPr fontId="5"/>
  </si>
  <si>
    <t>船橋医療C</t>
    <rPh sb="0" eb="2">
      <t>フナバシ</t>
    </rPh>
    <rPh sb="2" eb="4">
      <t>イリョウ</t>
    </rPh>
    <phoneticPr fontId="5"/>
  </si>
  <si>
    <t>東千葉MC</t>
    <rPh sb="0" eb="1">
      <t>ヒガシ</t>
    </rPh>
    <rPh sb="1" eb="3">
      <t>チバ</t>
    </rPh>
    <phoneticPr fontId="5"/>
  </si>
  <si>
    <t>新東京</t>
    <rPh sb="0" eb="1">
      <t>シン</t>
    </rPh>
    <rPh sb="1" eb="3">
      <t>トウキョウ</t>
    </rPh>
    <phoneticPr fontId="5"/>
  </si>
  <si>
    <t>日立以外下限</t>
    <rPh sb="0" eb="2">
      <t>ヒタチ</t>
    </rPh>
    <rPh sb="2" eb="4">
      <t>イガイ</t>
    </rPh>
    <phoneticPr fontId="5"/>
  </si>
  <si>
    <t>日立下限</t>
    <rPh sb="0" eb="2">
      <t>ヒタチ</t>
    </rPh>
    <phoneticPr fontId="5"/>
  </si>
  <si>
    <t>日立上限</t>
    <rPh sb="0" eb="2">
      <t>ヒタチ</t>
    </rPh>
    <phoneticPr fontId="5"/>
  </si>
  <si>
    <t>ALB</t>
    <phoneticPr fontId="5"/>
  </si>
  <si>
    <t>～</t>
    <phoneticPr fontId="5"/>
  </si>
  <si>
    <t>mg/dL</t>
    <phoneticPr fontId="5"/>
  </si>
  <si>
    <t>±5mg/dL</t>
    <phoneticPr fontId="5"/>
  </si>
  <si>
    <t>±0.20mg/dL</t>
    <phoneticPr fontId="5"/>
  </si>
  <si>
    <t>T-BIL</t>
    <phoneticPr fontId="5"/>
  </si>
  <si>
    <t>g/dL</t>
    <phoneticPr fontId="5"/>
  </si>
  <si>
    <t>±0.2g/dL</t>
    <phoneticPr fontId="5"/>
  </si>
  <si>
    <t>±0.5mg/dL</t>
    <phoneticPr fontId="5"/>
  </si>
  <si>
    <t>mmol/L</t>
    <phoneticPr fontId="5"/>
  </si>
  <si>
    <t>サンリツ</t>
    <phoneticPr fontId="5"/>
  </si>
  <si>
    <t>8病院平均</t>
    <phoneticPr fontId="5"/>
  </si>
  <si>
    <t>7病院平均</t>
    <phoneticPr fontId="5"/>
  </si>
  <si>
    <t>±2mmol/L</t>
    <phoneticPr fontId="5"/>
  </si>
  <si>
    <t>±0.2mmol/L</t>
    <phoneticPr fontId="5"/>
  </si>
  <si>
    <t>±3mmol/L</t>
    <phoneticPr fontId="5"/>
  </si>
  <si>
    <t>±8mg/dL（±5％）</t>
    <phoneticPr fontId="5"/>
  </si>
  <si>
    <t>±3mg/dL（±5％）</t>
    <phoneticPr fontId="5"/>
  </si>
  <si>
    <t>±3mg/dL</t>
    <phoneticPr fontId="5"/>
  </si>
  <si>
    <t>±0.3mg/dL</t>
    <phoneticPr fontId="5"/>
  </si>
  <si>
    <t>U/L</t>
    <phoneticPr fontId="5"/>
  </si>
  <si>
    <t>±5U/L（±5％）</t>
    <phoneticPr fontId="5"/>
  </si>
  <si>
    <t>±4U/L（±5％）</t>
    <phoneticPr fontId="5"/>
  </si>
  <si>
    <t>γ-GT</t>
    <phoneticPr fontId="5"/>
  </si>
  <si>
    <t>±14U/L（±5％）</t>
    <phoneticPr fontId="5"/>
  </si>
  <si>
    <t>ChE</t>
    <phoneticPr fontId="5"/>
  </si>
  <si>
    <t>μg/dL</t>
    <phoneticPr fontId="5"/>
  </si>
  <si>
    <t>±8μg/dL（±5％）</t>
    <phoneticPr fontId="5"/>
  </si>
  <si>
    <t>±0.2mg/dL</t>
    <phoneticPr fontId="5"/>
  </si>
  <si>
    <t>±21mg/dL（±10％）</t>
    <phoneticPr fontId="5"/>
  </si>
  <si>
    <t>±9mg/dL（±10％）</t>
    <phoneticPr fontId="5"/>
  </si>
  <si>
    <t>±12U/L（±5％）</t>
    <phoneticPr fontId="5"/>
  </si>
  <si>
    <t>Chiritorol 2000L Yellow Bottle（製造番号：014209 有効期限：2024.08.31）認証値設定 2022年11月</t>
    <rPh sb="43" eb="45">
      <t>ユウコウ</t>
    </rPh>
    <rPh sb="45" eb="47">
      <t>キゲン</t>
    </rPh>
    <rPh sb="58" eb="60">
      <t>ニンショウ</t>
    </rPh>
    <rPh sb="60" eb="61">
      <t>アタイ</t>
    </rPh>
    <rPh sb="62" eb="64">
      <t>セッテイ</t>
    </rPh>
    <rPh sb="69" eb="70">
      <t>ネン</t>
    </rPh>
    <rPh sb="72" eb="73">
      <t>ツキ</t>
    </rPh>
    <phoneticPr fontId="5"/>
  </si>
  <si>
    <t>HDLミナリスメタボリード</t>
    <phoneticPr fontId="5"/>
  </si>
  <si>
    <t>LDLミナリスメタボリード</t>
    <phoneticPr fontId="5"/>
  </si>
  <si>
    <t>±2.0mg/dL</t>
    <phoneticPr fontId="5"/>
  </si>
  <si>
    <t>ALP</t>
    <phoneticPr fontId="5"/>
  </si>
  <si>
    <t>LD</t>
    <phoneticPr fontId="5"/>
  </si>
  <si>
    <t>±16U/L（±5％）</t>
    <phoneticPr fontId="5"/>
  </si>
  <si>
    <t>±48mg/dL（±5％）</t>
    <phoneticPr fontId="5"/>
  </si>
  <si>
    <t>チリトロール2000Lを検量用物質（キャリブレータ）として用いることに対して、データの保証はいたしません。</t>
    <rPh sb="12" eb="14">
      <t>ケンリョウ</t>
    </rPh>
    <rPh sb="14" eb="15">
      <t>ヨウ</t>
    </rPh>
    <phoneticPr fontId="5"/>
  </si>
  <si>
    <t>2023.1月値を100％に対する変化率</t>
    <phoneticPr fontId="5"/>
  </si>
  <si>
    <t>ミナリスM認証値</t>
    <rPh sb="5" eb="7">
      <t>ニンショウ</t>
    </rPh>
    <phoneticPr fontId="5"/>
  </si>
  <si>
    <t>ミナリスM平均</t>
    <phoneticPr fontId="5"/>
  </si>
  <si>
    <t>R</t>
    <phoneticPr fontId="5"/>
  </si>
  <si>
    <t>ミナリスM下限</t>
    <rPh sb="5" eb="7">
      <t>カゲン</t>
    </rPh>
    <phoneticPr fontId="5"/>
  </si>
  <si>
    <t>ミナリスM上限</t>
    <rPh sb="5" eb="7">
      <t>ジョウゲン</t>
    </rPh>
    <phoneticPr fontId="5"/>
  </si>
  <si>
    <t>9病院平均</t>
    <phoneticPr fontId="5"/>
  </si>
  <si>
    <t>23.01</t>
    <phoneticPr fontId="5"/>
  </si>
  <si>
    <t>02</t>
    <phoneticPr fontId="5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</si>
  <si>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</si>
  <si>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</si>
  <si>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</si>
  <si>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</si>
  <si>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</si>
  <si>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</si>
  <si>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</si>
  <si>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</si>
  <si>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</si>
  <si>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</si>
  <si>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24.01</t>
    <phoneticPr fontId="5"/>
  </si>
  <si>
    <t>千葉総急C</t>
    <rPh sb="0" eb="2">
      <t>チバ</t>
    </rPh>
    <rPh sb="2" eb="3">
      <t>ソウ</t>
    </rPh>
    <rPh sb="3" eb="4">
      <t>キュウ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</si>
</sst>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00"/>
    <numFmt numFmtId="178" formatCode="0.00_);[Red]\(0.00\)"/>
    <numFmt numFmtId="179" formatCode="0.000_);[Red]\(0.000\)"/>
    <numFmt numFmtId="180" formatCode="0.0_ "/>
    <numFmt numFmtId="181" formatCode="0.00_ 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メイリオ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000099"/>
      <name val="Meiryo UI"/>
      <family val="3"/>
      <charset val="128"/>
    </font>
    <font>
      <sz val="11"/>
      <color rgb="FF000099"/>
      <name val="Meiryo UI"/>
      <family val="3"/>
      <charset val="128"/>
    </font>
    <font>
      <sz val="11"/>
      <color rgb="FF000099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6"/>
      <color rgb="FF000099"/>
      <name val="Meiryo UI"/>
      <family val="3"/>
      <charset val="128"/>
    </font>
    <font>
      <sz val="11"/>
      <color indexed="10"/>
      <name val="Meiryo UI"/>
      <family val="3"/>
      <charset val="128"/>
    </font>
    <font>
      <sz val="14"/>
      <name val="メイリオ"/>
      <family val="3"/>
      <charset val="128"/>
    </font>
    <font>
      <sz val="1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indexed="9"/>
      <name val="Meiryo UI"/>
      <family val="3"/>
      <charset val="128"/>
    </font>
    <font>
      <sz val="8"/>
      <name val="Meiryo UI"/>
      <family val="3"/>
      <charset val="128"/>
    </font>
    <font>
      <sz val="16"/>
      <name val="Meiryo UI"/>
      <family val="3"/>
      <charset val="128"/>
    </font>
    <font>
      <sz val="12"/>
      <color theme="0"/>
      <name val="Meiryo UI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2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7" xfId="0" applyFont="1" applyFill="1" applyBorder="1"/>
    <xf numFmtId="0" fontId="6" fillId="2" borderId="1" xfId="0" applyFont="1" applyFill="1" applyBorder="1"/>
    <xf numFmtId="176" fontId="7" fillId="2" borderId="7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/>
    </xf>
    <xf numFmtId="0" fontId="14" fillId="0" borderId="0" xfId="0" applyFont="1"/>
    <xf numFmtId="0" fontId="15" fillId="0" borderId="4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5" fillId="0" borderId="0" xfId="0" applyFont="1"/>
    <xf numFmtId="176" fontId="15" fillId="0" borderId="0" xfId="0" applyNumberFormat="1" applyFont="1"/>
    <xf numFmtId="0" fontId="15" fillId="0" borderId="2" xfId="0" applyFont="1" applyBorder="1" applyAlignment="1">
      <alignment horizont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16" fillId="2" borderId="7" xfId="0" applyFont="1" applyFill="1" applyBorder="1"/>
    <xf numFmtId="0" fontId="16" fillId="2" borderId="1" xfId="0" applyFont="1" applyFill="1" applyBorder="1"/>
    <xf numFmtId="2" fontId="15" fillId="0" borderId="0" xfId="0" applyNumberFormat="1" applyFont="1" applyAlignment="1">
      <alignment horizontal="center"/>
    </xf>
    <xf numFmtId="1" fontId="16" fillId="2" borderId="1" xfId="0" applyNumberFormat="1" applyFont="1" applyFill="1" applyBorder="1"/>
    <xf numFmtId="177" fontId="16" fillId="2" borderId="1" xfId="0" applyNumberFormat="1" applyFont="1" applyFill="1" applyBorder="1" applyAlignment="1">
      <alignment horizontal="center"/>
    </xf>
    <xf numFmtId="176" fontId="16" fillId="2" borderId="7" xfId="0" applyNumberFormat="1" applyFont="1" applyFill="1" applyBorder="1" applyAlignment="1">
      <alignment horizontal="center"/>
    </xf>
    <xf numFmtId="176" fontId="16" fillId="2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15" fillId="0" borderId="8" xfId="0" applyFont="1" applyBorder="1" applyAlignment="1">
      <alignment horizontal="center"/>
    </xf>
    <xf numFmtId="2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6" fontId="20" fillId="0" borderId="3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4" fillId="0" borderId="2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6" fillId="0" borderId="0" xfId="0" applyFont="1"/>
    <xf numFmtId="177" fontId="15" fillId="0" borderId="2" xfId="0" applyNumberFormat="1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27" fillId="0" borderId="0" xfId="0" applyFont="1"/>
    <xf numFmtId="0" fontId="21" fillId="0" borderId="0" xfId="0" applyFont="1" applyAlignment="1">
      <alignment horizontal="left" vertical="center"/>
    </xf>
    <xf numFmtId="177" fontId="28" fillId="0" borderId="2" xfId="0" applyNumberFormat="1" applyFont="1" applyBorder="1" applyAlignment="1">
      <alignment horizontal="center"/>
    </xf>
    <xf numFmtId="177" fontId="28" fillId="0" borderId="2" xfId="0" applyNumberFormat="1" applyFont="1" applyBorder="1" applyAlignment="1">
      <alignment horizontal="center" vertical="center"/>
    </xf>
    <xf numFmtId="177" fontId="28" fillId="0" borderId="2" xfId="0" applyNumberFormat="1" applyFont="1" applyBorder="1"/>
    <xf numFmtId="176" fontId="20" fillId="0" borderId="2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/>
    </xf>
    <xf numFmtId="177" fontId="10" fillId="0" borderId="2" xfId="0" applyNumberFormat="1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/>
    <xf numFmtId="0" fontId="31" fillId="2" borderId="1" xfId="0" applyFont="1" applyFill="1" applyBorder="1" applyAlignment="1">
      <alignment horizontal="center"/>
    </xf>
    <xf numFmtId="177" fontId="16" fillId="2" borderId="47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178" fontId="13" fillId="0" borderId="3" xfId="0" applyNumberFormat="1" applyFont="1" applyBorder="1" applyAlignment="1">
      <alignment horizontal="center" vertical="center"/>
    </xf>
    <xf numFmtId="177" fontId="32" fillId="0" borderId="2" xfId="0" applyNumberFormat="1" applyFont="1" applyBorder="1" applyAlignment="1">
      <alignment horizontal="center" vertical="center"/>
    </xf>
    <xf numFmtId="179" fontId="13" fillId="0" borderId="3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right" vertical="center"/>
    </xf>
    <xf numFmtId="176" fontId="34" fillId="0" borderId="7" xfId="0" applyNumberFormat="1" applyFont="1" applyBorder="1" applyAlignment="1">
      <alignment horizontal="center"/>
    </xf>
    <xf numFmtId="176" fontId="34" fillId="0" borderId="1" xfId="0" applyNumberFormat="1" applyFont="1" applyBorder="1" applyAlignment="1">
      <alignment horizontal="center"/>
    </xf>
    <xf numFmtId="0" fontId="11" fillId="3" borderId="13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176" fontId="11" fillId="3" borderId="13" xfId="0" applyNumberFormat="1" applyFont="1" applyFill="1" applyBorder="1" applyAlignment="1">
      <alignment horizontal="center" vertical="center"/>
    </xf>
    <xf numFmtId="2" fontId="11" fillId="3" borderId="18" xfId="0" applyNumberFormat="1" applyFont="1" applyFill="1" applyBorder="1" applyAlignment="1">
      <alignment horizontal="center" vertical="center"/>
    </xf>
    <xf numFmtId="2" fontId="11" fillId="3" borderId="13" xfId="0" applyNumberFormat="1" applyFont="1" applyFill="1" applyBorder="1" applyAlignment="1">
      <alignment horizontal="center" vertical="center"/>
    </xf>
    <xf numFmtId="1" fontId="11" fillId="3" borderId="13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right" vertical="center"/>
    </xf>
    <xf numFmtId="0" fontId="11" fillId="3" borderId="31" xfId="0" applyFont="1" applyFill="1" applyBorder="1" applyAlignment="1">
      <alignment horizontal="right" vertical="center"/>
    </xf>
    <xf numFmtId="0" fontId="11" fillId="3" borderId="33" xfId="0" applyFont="1" applyFill="1" applyBorder="1" applyAlignment="1">
      <alignment horizontal="right" vertical="center"/>
    </xf>
    <xf numFmtId="176" fontId="11" fillId="3" borderId="33" xfId="0" applyNumberFormat="1" applyFont="1" applyFill="1" applyBorder="1" applyAlignment="1">
      <alignment horizontal="right" vertical="center"/>
    </xf>
    <xf numFmtId="0" fontId="11" fillId="3" borderId="34" xfId="0" applyFont="1" applyFill="1" applyBorder="1" applyAlignment="1">
      <alignment horizontal="right" vertical="center"/>
    </xf>
    <xf numFmtId="1" fontId="11" fillId="3" borderId="34" xfId="0" applyNumberFormat="1" applyFont="1" applyFill="1" applyBorder="1" applyAlignment="1">
      <alignment horizontal="right" vertical="center"/>
    </xf>
    <xf numFmtId="1" fontId="11" fillId="3" borderId="37" xfId="0" applyNumberFormat="1" applyFont="1" applyFill="1" applyBorder="1" applyAlignment="1">
      <alignment horizontal="right" vertical="center"/>
    </xf>
    <xf numFmtId="0" fontId="11" fillId="3" borderId="42" xfId="0" applyFont="1" applyFill="1" applyBorder="1" applyAlignment="1">
      <alignment horizontal="right" vertical="center"/>
    </xf>
    <xf numFmtId="1" fontId="11" fillId="3" borderId="31" xfId="0" applyNumberFormat="1" applyFont="1" applyFill="1" applyBorder="1" applyAlignment="1">
      <alignment horizontal="right" vertical="center"/>
    </xf>
    <xf numFmtId="0" fontId="11" fillId="3" borderId="45" xfId="0" applyFont="1" applyFill="1" applyBorder="1" applyAlignment="1">
      <alignment horizontal="right" vertical="center"/>
    </xf>
    <xf numFmtId="176" fontId="11" fillId="3" borderId="34" xfId="0" applyNumberFormat="1" applyFont="1" applyFill="1" applyBorder="1" applyAlignment="1">
      <alignment horizontal="right" vertical="center"/>
    </xf>
    <xf numFmtId="2" fontId="11" fillId="3" borderId="33" xfId="0" applyNumberFormat="1" applyFont="1" applyFill="1" applyBorder="1" applyAlignment="1">
      <alignment horizontal="right" vertical="center"/>
    </xf>
    <xf numFmtId="2" fontId="11" fillId="3" borderId="34" xfId="0" applyNumberFormat="1" applyFont="1" applyFill="1" applyBorder="1" applyAlignment="1">
      <alignment horizontal="right" vertical="center"/>
    </xf>
    <xf numFmtId="0" fontId="11" fillId="3" borderId="30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76" fontId="11" fillId="3" borderId="6" xfId="0" applyNumberFormat="1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1" fontId="11" fillId="3" borderId="3" xfId="0" applyNumberFormat="1" applyFont="1" applyFill="1" applyBorder="1" applyAlignment="1">
      <alignment horizontal="left" vertical="center"/>
    </xf>
    <xf numFmtId="1" fontId="11" fillId="3" borderId="4" xfId="0" applyNumberFormat="1" applyFont="1" applyFill="1" applyBorder="1" applyAlignment="1">
      <alignment horizontal="left" vertical="center"/>
    </xf>
    <xf numFmtId="0" fontId="11" fillId="3" borderId="44" xfId="0" applyFont="1" applyFill="1" applyBorder="1" applyAlignment="1">
      <alignment horizontal="left" vertical="center"/>
    </xf>
    <xf numFmtId="1" fontId="11" fillId="3" borderId="16" xfId="0" applyNumberFormat="1" applyFont="1" applyFill="1" applyBorder="1" applyAlignment="1">
      <alignment horizontal="left" vertical="center"/>
    </xf>
    <xf numFmtId="0" fontId="11" fillId="3" borderId="46" xfId="0" applyFont="1" applyFill="1" applyBorder="1" applyAlignment="1">
      <alignment horizontal="left" vertical="center"/>
    </xf>
    <xf numFmtId="176" fontId="11" fillId="3" borderId="3" xfId="0" applyNumberFormat="1" applyFont="1" applyFill="1" applyBorder="1" applyAlignment="1">
      <alignment horizontal="left" vertical="center"/>
    </xf>
    <xf numFmtId="176" fontId="11" fillId="3" borderId="33" xfId="0" applyNumberFormat="1" applyFont="1" applyFill="1" applyBorder="1" applyAlignment="1">
      <alignment horizontal="left" vertical="center"/>
    </xf>
    <xf numFmtId="2" fontId="11" fillId="3" borderId="6" xfId="0" applyNumberFormat="1" applyFont="1" applyFill="1" applyBorder="1" applyAlignment="1">
      <alignment horizontal="left" vertical="center"/>
    </xf>
    <xf numFmtId="2" fontId="11" fillId="3" borderId="3" xfId="0" applyNumberFormat="1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7" fontId="13" fillId="0" borderId="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176" fontId="25" fillId="0" borderId="0" xfId="0" applyNumberFormat="1" applyFont="1" applyAlignment="1">
      <alignment horizontal="left" vertical="center"/>
    </xf>
    <xf numFmtId="0" fontId="35" fillId="0" borderId="0" xfId="0" applyFont="1" applyAlignment="1">
      <alignment vertical="center"/>
    </xf>
    <xf numFmtId="181" fontId="13" fillId="0" borderId="2" xfId="0" applyNumberFormat="1" applyFont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shrinkToFit="1"/>
    </xf>
    <xf numFmtId="0" fontId="33" fillId="3" borderId="25" xfId="0" applyFont="1" applyFill="1" applyBorder="1" applyAlignment="1">
      <alignment horizontal="center" vertical="center" shrinkToFi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6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0000FF"/>
      <color rgb="FF0000CC"/>
      <color rgb="FF800080"/>
      <color rgb="FFFF00FF"/>
      <color rgb="FF00FF00"/>
      <color rgb="FF000099"/>
      <color rgb="FF663300"/>
      <color rgb="FF008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94257797184693E-2"/>
          <c:y val="8.5397452587317707E-2"/>
          <c:w val="0.69929279282536649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0">
                  <c:v>143.83513513513518</c:v>
                </c:pt>
                <c:pt idx="1">
                  <c:v>143.79999999999998</c:v>
                </c:pt>
                <c:pt idx="2">
                  <c:v>143.69473684210524</c:v>
                </c:pt>
                <c:pt idx="3">
                  <c:v>143.6</c:v>
                </c:pt>
                <c:pt idx="4">
                  <c:v>143.70000000000002</c:v>
                </c:pt>
                <c:pt idx="5">
                  <c:v>143.70588235294116</c:v>
                </c:pt>
                <c:pt idx="6">
                  <c:v>143.64166666666665</c:v>
                </c:pt>
                <c:pt idx="7">
                  <c:v>143.76153846153846</c:v>
                </c:pt>
                <c:pt idx="8">
                  <c:v>143.58636363636361</c:v>
                </c:pt>
                <c:pt idx="9">
                  <c:v>143.68500000000003</c:v>
                </c:pt>
                <c:pt idx="10">
                  <c:v>143.66</c:v>
                </c:pt>
                <c:pt idx="11">
                  <c:v>143.65</c:v>
                </c:pt>
                <c:pt idx="12">
                  <c:v>143.60499999999999</c:v>
                </c:pt>
                <c:pt idx="13">
                  <c:v>143.51000000000005</c:v>
                </c:pt>
                <c:pt idx="14">
                  <c:v>143.51874999999998</c:v>
                </c:pt>
                <c:pt idx="15">
                  <c:v>143.58846153846156</c:v>
                </c:pt>
                <c:pt idx="16">
                  <c:v>143.53181818181818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25-4FA6-882D-5579C4F69583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0">
                  <c:v>144.67843137254908</c:v>
                </c:pt>
                <c:pt idx="1">
                  <c:v>144.99431818181822</c:v>
                </c:pt>
                <c:pt idx="2">
                  <c:v>144.57560975609755</c:v>
                </c:pt>
                <c:pt idx="3">
                  <c:v>144.56395348837214</c:v>
                </c:pt>
                <c:pt idx="4">
                  <c:v>144.81290322580648</c:v>
                </c:pt>
                <c:pt idx="5">
                  <c:v>145.32767857142855</c:v>
                </c:pt>
                <c:pt idx="6">
                  <c:v>145.37058823529415</c:v>
                </c:pt>
                <c:pt idx="7">
                  <c:v>144.84946236559142</c:v>
                </c:pt>
                <c:pt idx="8">
                  <c:v>144.52580645161291</c:v>
                </c:pt>
                <c:pt idx="9">
                  <c:v>144.3954545454545</c:v>
                </c:pt>
                <c:pt idx="10">
                  <c:v>143.9515789473684</c:v>
                </c:pt>
                <c:pt idx="11">
                  <c:v>144.33333333333329</c:v>
                </c:pt>
                <c:pt idx="12">
                  <c:v>145.12615384615384</c:v>
                </c:pt>
                <c:pt idx="13">
                  <c:v>145.04565217391303</c:v>
                </c:pt>
                <c:pt idx="14">
                  <c:v>144.93214285714279</c:v>
                </c:pt>
                <c:pt idx="15">
                  <c:v>144.65376344086022</c:v>
                </c:pt>
                <c:pt idx="16">
                  <c:v>144.71808510638303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25-4FA6-882D-5579C4F69583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0">
                  <c:v>143.78947368421052</c:v>
                </c:pt>
                <c:pt idx="1">
                  <c:v>144.24117647058824</c:v>
                </c:pt>
                <c:pt idx="2">
                  <c:v>143.93333333333337</c:v>
                </c:pt>
                <c:pt idx="3">
                  <c:v>143.82857142857139</c:v>
                </c:pt>
                <c:pt idx="4">
                  <c:v>144.49230769230769</c:v>
                </c:pt>
                <c:pt idx="5">
                  <c:v>144.4047619047619</c:v>
                </c:pt>
                <c:pt idx="6">
                  <c:v>144.2235294117647</c:v>
                </c:pt>
                <c:pt idx="7">
                  <c:v>144.52000000000001</c:v>
                </c:pt>
                <c:pt idx="8">
                  <c:v>144.5</c:v>
                </c:pt>
                <c:pt idx="9">
                  <c:v>144.53749999999999</c:v>
                </c:pt>
                <c:pt idx="10">
                  <c:v>144.02142857142863</c:v>
                </c:pt>
                <c:pt idx="11">
                  <c:v>143.62222222222221</c:v>
                </c:pt>
                <c:pt idx="12">
                  <c:v>143.67142857142858</c:v>
                </c:pt>
                <c:pt idx="13">
                  <c:v>143.9</c:v>
                </c:pt>
                <c:pt idx="14">
                  <c:v>143.91875000000002</c:v>
                </c:pt>
                <c:pt idx="15">
                  <c:v>143.92666666666668</c:v>
                </c:pt>
                <c:pt idx="16">
                  <c:v>143.94666666666669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25-4FA6-882D-5579C4F69583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0">
                  <c:v>144.893</c:v>
                </c:pt>
                <c:pt idx="1">
                  <c:v>144.88399999999999</c:v>
                </c:pt>
                <c:pt idx="2">
                  <c:v>145.23699999999999</c:v>
                </c:pt>
                <c:pt idx="3">
                  <c:v>145.51400000000001</c:v>
                </c:pt>
                <c:pt idx="4">
                  <c:v>145.506</c:v>
                </c:pt>
                <c:pt idx="5">
                  <c:v>145.553</c:v>
                </c:pt>
                <c:pt idx="6">
                  <c:v>145.26599999999999</c:v>
                </c:pt>
                <c:pt idx="7">
                  <c:v>144.90799999999999</c:v>
                </c:pt>
                <c:pt idx="8">
                  <c:v>144.69</c:v>
                </c:pt>
                <c:pt idx="9">
                  <c:v>144.71700000000001</c:v>
                </c:pt>
                <c:pt idx="10">
                  <c:v>145.71899999999999</c:v>
                </c:pt>
                <c:pt idx="11">
                  <c:v>145.57400000000001</c:v>
                </c:pt>
                <c:pt idx="12">
                  <c:v>145.62200000000001</c:v>
                </c:pt>
                <c:pt idx="13">
                  <c:v>145.91399999999999</c:v>
                </c:pt>
                <c:pt idx="14">
                  <c:v>145.72499999999999</c:v>
                </c:pt>
                <c:pt idx="15">
                  <c:v>145.87899999999999</c:v>
                </c:pt>
                <c:pt idx="16">
                  <c:v>145.65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25-4FA6-882D-5579C4F69583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144.75</c:v>
                </c:pt>
                <c:pt idx="2">
                  <c:v>144.85</c:v>
                </c:pt>
                <c:pt idx="3">
                  <c:v>145.31578947368422</c:v>
                </c:pt>
                <c:pt idx="4">
                  <c:v>144.63157894736841</c:v>
                </c:pt>
                <c:pt idx="5">
                  <c:v>144.45454545454547</c:v>
                </c:pt>
                <c:pt idx="6">
                  <c:v>145.1</c:v>
                </c:pt>
                <c:pt idx="7">
                  <c:v>145.15</c:v>
                </c:pt>
                <c:pt idx="8">
                  <c:v>144.94999999999999</c:v>
                </c:pt>
                <c:pt idx="9">
                  <c:v>145.0952380952381</c:v>
                </c:pt>
                <c:pt idx="10">
                  <c:v>144.9</c:v>
                </c:pt>
                <c:pt idx="11">
                  <c:v>145.15789473684211</c:v>
                </c:pt>
                <c:pt idx="12">
                  <c:v>144.94999999999999</c:v>
                </c:pt>
                <c:pt idx="13">
                  <c:v>144.75</c:v>
                </c:pt>
                <c:pt idx="14">
                  <c:v>145</c:v>
                </c:pt>
                <c:pt idx="15">
                  <c:v>145.42857142857142</c:v>
                </c:pt>
                <c:pt idx="16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25-4FA6-882D-5579C4F69583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0">
                  <c:v>144.67500000000001</c:v>
                </c:pt>
                <c:pt idx="1">
                  <c:v>144.23636363636362</c:v>
                </c:pt>
                <c:pt idx="2">
                  <c:v>144.125</c:v>
                </c:pt>
                <c:pt idx="3">
                  <c:v>144.80000000000001</c:v>
                </c:pt>
                <c:pt idx="4">
                  <c:v>145.16399999999999</c:v>
                </c:pt>
                <c:pt idx="5">
                  <c:v>145.1761904761905</c:v>
                </c:pt>
                <c:pt idx="6">
                  <c:v>145.49642857142857</c:v>
                </c:pt>
                <c:pt idx="7">
                  <c:v>145.05000000000001</c:v>
                </c:pt>
                <c:pt idx="8">
                  <c:v>144.46206896551723</c:v>
                </c:pt>
                <c:pt idx="9">
                  <c:v>144.58387096774192</c:v>
                </c:pt>
                <c:pt idx="10">
                  <c:v>144.35625000000005</c:v>
                </c:pt>
                <c:pt idx="11">
                  <c:v>144.35625000000005</c:v>
                </c:pt>
                <c:pt idx="12">
                  <c:v>145.31363636363639</c:v>
                </c:pt>
                <c:pt idx="13">
                  <c:v>145.60782608695649</c:v>
                </c:pt>
                <c:pt idx="14">
                  <c:v>145.42090909090908</c:v>
                </c:pt>
                <c:pt idx="15">
                  <c:v>145.5916666666667</c:v>
                </c:pt>
                <c:pt idx="16">
                  <c:v>145.79684210526315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25-4FA6-882D-5579C4F69583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0">
                  <c:v>144.72</c:v>
                </c:pt>
                <c:pt idx="1">
                  <c:v>144.62200000000001</c:v>
                </c:pt>
                <c:pt idx="2">
                  <c:v>144.85499999999999</c:v>
                </c:pt>
                <c:pt idx="3">
                  <c:v>144.94399999999999</c:v>
                </c:pt>
                <c:pt idx="4">
                  <c:v>144.506</c:v>
                </c:pt>
                <c:pt idx="5">
                  <c:v>144.506</c:v>
                </c:pt>
                <c:pt idx="6">
                  <c:v>145.30199999999999</c:v>
                </c:pt>
                <c:pt idx="7">
                  <c:v>144.88999999999999</c:v>
                </c:pt>
                <c:pt idx="8">
                  <c:v>144.78</c:v>
                </c:pt>
                <c:pt idx="9">
                  <c:v>145.017</c:v>
                </c:pt>
                <c:pt idx="10">
                  <c:v>145.32400000000001</c:v>
                </c:pt>
                <c:pt idx="11">
                  <c:v>145.06800000000001</c:v>
                </c:pt>
                <c:pt idx="12">
                  <c:v>144.51499999999999</c:v>
                </c:pt>
                <c:pt idx="13">
                  <c:v>144.61500000000001</c:v>
                </c:pt>
                <c:pt idx="14">
                  <c:v>145.05099999999999</c:v>
                </c:pt>
                <c:pt idx="15">
                  <c:v>145.28100000000001</c:v>
                </c:pt>
                <c:pt idx="16">
                  <c:v>144.86500000000001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25-4FA6-882D-5579C4F69583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0">
                  <c:v>145</c:v>
                </c:pt>
                <c:pt idx="1">
                  <c:v>144.6</c:v>
                </c:pt>
                <c:pt idx="2">
                  <c:v>145.5</c:v>
                </c:pt>
                <c:pt idx="3">
                  <c:v>144.80000000000001</c:v>
                </c:pt>
                <c:pt idx="4">
                  <c:v>144.30000000000001</c:v>
                </c:pt>
                <c:pt idx="5">
                  <c:v>144.30000000000001</c:v>
                </c:pt>
                <c:pt idx="6">
                  <c:v>144.19999999999999</c:v>
                </c:pt>
                <c:pt idx="7">
                  <c:v>144.19999999999999</c:v>
                </c:pt>
                <c:pt idx="8">
                  <c:v>144.4</c:v>
                </c:pt>
                <c:pt idx="9">
                  <c:v>144.4</c:v>
                </c:pt>
                <c:pt idx="10">
                  <c:v>144.30000000000001</c:v>
                </c:pt>
                <c:pt idx="11">
                  <c:v>144.5</c:v>
                </c:pt>
                <c:pt idx="12">
                  <c:v>144.5</c:v>
                </c:pt>
                <c:pt idx="13">
                  <c:v>144.5</c:v>
                </c:pt>
                <c:pt idx="14">
                  <c:v>144.30000000000001</c:v>
                </c:pt>
                <c:pt idx="15">
                  <c:v>144.69999999999999</c:v>
                </c:pt>
                <c:pt idx="16">
                  <c:v>144.6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A25-4FA6-882D-5579C4F69583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1">
                  <c:v>144.06</c:v>
                </c:pt>
                <c:pt idx="2">
                  <c:v>144.47999999999999</c:v>
                </c:pt>
                <c:pt idx="3">
                  <c:v>144.16999999999999</c:v>
                </c:pt>
                <c:pt idx="4">
                  <c:v>143.97999999999999</c:v>
                </c:pt>
                <c:pt idx="5">
                  <c:v>144.13999999999999</c:v>
                </c:pt>
                <c:pt idx="6">
                  <c:v>144.34</c:v>
                </c:pt>
                <c:pt idx="7">
                  <c:v>144.72</c:v>
                </c:pt>
                <c:pt idx="8">
                  <c:v>144.71</c:v>
                </c:pt>
                <c:pt idx="9">
                  <c:v>144.54</c:v>
                </c:pt>
                <c:pt idx="10">
                  <c:v>144.66</c:v>
                </c:pt>
                <c:pt idx="11">
                  <c:v>144.62</c:v>
                </c:pt>
                <c:pt idx="12">
                  <c:v>143.93</c:v>
                </c:pt>
                <c:pt idx="13">
                  <c:v>144.69999999999999</c:v>
                </c:pt>
                <c:pt idx="14">
                  <c:v>144.38</c:v>
                </c:pt>
                <c:pt idx="15">
                  <c:v>144.37</c:v>
                </c:pt>
                <c:pt idx="16">
                  <c:v>144.41999999999999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25-4FA6-882D-5579C4F69583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2">
                  <c:v>143.80000000000001</c:v>
                </c:pt>
                <c:pt idx="3">
                  <c:v>144</c:v>
                </c:pt>
                <c:pt idx="4">
                  <c:v>144.35714285714286</c:v>
                </c:pt>
                <c:pt idx="5">
                  <c:v>144</c:v>
                </c:pt>
                <c:pt idx="6">
                  <c:v>143.6</c:v>
                </c:pt>
                <c:pt idx="7">
                  <c:v>143.14285714285714</c:v>
                </c:pt>
                <c:pt idx="8">
                  <c:v>143.53333333333333</c:v>
                </c:pt>
                <c:pt idx="9">
                  <c:v>143.78571428571428</c:v>
                </c:pt>
                <c:pt idx="10">
                  <c:v>143.6</c:v>
                </c:pt>
                <c:pt idx="11">
                  <c:v>143.92307692307693</c:v>
                </c:pt>
                <c:pt idx="12">
                  <c:v>143.53333333333333</c:v>
                </c:pt>
                <c:pt idx="13">
                  <c:v>143.64285714285714</c:v>
                </c:pt>
                <c:pt idx="14">
                  <c:v>143.73333333333332</c:v>
                </c:pt>
                <c:pt idx="15">
                  <c:v>143.80000000000001</c:v>
                </c:pt>
                <c:pt idx="16">
                  <c:v>143.73684210526315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A25-4FA6-882D-5579C4F69583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144</c:v>
                </c:pt>
                <c:pt idx="1">
                  <c:v>144</c:v>
                </c:pt>
                <c:pt idx="2">
                  <c:v>144</c:v>
                </c:pt>
                <c:pt idx="3">
                  <c:v>144</c:v>
                </c:pt>
                <c:pt idx="4">
                  <c:v>144</c:v>
                </c:pt>
                <c:pt idx="5">
                  <c:v>144</c:v>
                </c:pt>
                <c:pt idx="6">
                  <c:v>144</c:v>
                </c:pt>
                <c:pt idx="7">
                  <c:v>144</c:v>
                </c:pt>
                <c:pt idx="8">
                  <c:v>144</c:v>
                </c:pt>
                <c:pt idx="9">
                  <c:v>144</c:v>
                </c:pt>
                <c:pt idx="10">
                  <c:v>144</c:v>
                </c:pt>
                <c:pt idx="11">
                  <c:v>144</c:v>
                </c:pt>
                <c:pt idx="12">
                  <c:v>144</c:v>
                </c:pt>
                <c:pt idx="13">
                  <c:v>144</c:v>
                </c:pt>
                <c:pt idx="14">
                  <c:v>144</c:v>
                </c:pt>
                <c:pt idx="15">
                  <c:v>144</c:v>
                </c:pt>
                <c:pt idx="16">
                  <c:v>144</c:v>
                </c:pt>
                <c:pt idx="17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A25-4FA6-882D-5579C4F69583}"/>
            </c:ext>
          </c:extLst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144.51300574169926</c:v>
                </c:pt>
                <c:pt idx="1">
                  <c:v>144.46531758764112</c:v>
                </c:pt>
                <c:pt idx="2">
                  <c:v>144.5050679931536</c:v>
                </c:pt>
                <c:pt idx="3">
                  <c:v>144.55363143906277</c:v>
                </c:pt>
                <c:pt idx="4">
                  <c:v>144.54499327226256</c:v>
                </c:pt>
                <c:pt idx="5">
                  <c:v>144.55680587598675</c:v>
                </c:pt>
                <c:pt idx="6">
                  <c:v>144.65402128851537</c:v>
                </c:pt>
                <c:pt idx="7">
                  <c:v>144.5191857969987</c:v>
                </c:pt>
                <c:pt idx="8">
                  <c:v>144.41375723868271</c:v>
                </c:pt>
                <c:pt idx="9">
                  <c:v>144.47567778941487</c:v>
                </c:pt>
                <c:pt idx="10">
                  <c:v>144.44922575187971</c:v>
                </c:pt>
                <c:pt idx="11">
                  <c:v>144.48047772154743</c:v>
                </c:pt>
                <c:pt idx="12">
                  <c:v>144.47665521145524</c:v>
                </c:pt>
                <c:pt idx="13">
                  <c:v>144.61853354037265</c:v>
                </c:pt>
                <c:pt idx="14">
                  <c:v>144.59798852813853</c:v>
                </c:pt>
                <c:pt idx="15">
                  <c:v>144.72191297412266</c:v>
                </c:pt>
                <c:pt idx="16">
                  <c:v>144.62652541653944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A25-4FA6-882D-5579C4F69583}"/>
            </c:ext>
          </c:extLst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1.2105263157894797</c:v>
                </c:pt>
                <c:pt idx="1">
                  <c:v>1.1943181818182325</c:v>
                </c:pt>
                <c:pt idx="2">
                  <c:v>1.8052631578947569</c:v>
                </c:pt>
                <c:pt idx="3">
                  <c:v>1.9140000000000157</c:v>
                </c:pt>
                <c:pt idx="4">
                  <c:v>1.8059999999999832</c:v>
                </c:pt>
                <c:pt idx="5">
                  <c:v>1.8471176470588375</c:v>
                </c:pt>
                <c:pt idx="6">
                  <c:v>1.8964285714285722</c:v>
                </c:pt>
                <c:pt idx="7">
                  <c:v>2.0071428571428669</c:v>
                </c:pt>
                <c:pt idx="8">
                  <c:v>1.4166666666666572</c:v>
                </c:pt>
                <c:pt idx="9">
                  <c:v>1.4102380952380713</c:v>
                </c:pt>
                <c:pt idx="10">
                  <c:v>2.1189999999999998</c:v>
                </c:pt>
                <c:pt idx="11">
                  <c:v>1.9517777777778065</c:v>
                </c:pt>
                <c:pt idx="12">
                  <c:v>2.0886666666666827</c:v>
                </c:pt>
                <c:pt idx="13">
                  <c:v>2.4039999999999395</c:v>
                </c:pt>
                <c:pt idx="14">
                  <c:v>2.2062500000000114</c:v>
                </c:pt>
                <c:pt idx="15">
                  <c:v>2.2905384615384321</c:v>
                </c:pt>
                <c:pt idx="16">
                  <c:v>2.2650239234449714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A25-4FA6-882D-5579C4F69583}"/>
            </c:ext>
          </c:extLst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A25-4FA6-882D-5579C4F69583}"/>
            </c:ext>
          </c:extLst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146</c:v>
                </c:pt>
                <c:pt idx="1">
                  <c:v>146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146</c:v>
                </c:pt>
                <c:pt idx="10">
                  <c:v>146</c:v>
                </c:pt>
                <c:pt idx="11">
                  <c:v>146</c:v>
                </c:pt>
                <c:pt idx="12">
                  <c:v>146</c:v>
                </c:pt>
                <c:pt idx="13">
                  <c:v>146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A25-4FA6-882D-5579C4F69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6560"/>
        <c:axId val="193428096"/>
      </c:lineChart>
      <c:catAx>
        <c:axId val="19342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3428096"/>
        <c:scaling>
          <c:orientation val="minMax"/>
          <c:max val="148"/>
          <c:min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342656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6967"/>
          <c:y val="0.11542663862079475"/>
          <c:w val="0.15850518685164938"/>
          <c:h val="0.86464143546155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5387293758342E-2"/>
          <c:y val="8.0247155451736871E-2"/>
          <c:w val="0.64572535879785464"/>
          <c:h val="0.77778012207069702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0">
                  <c:v>50.110869565217392</c:v>
                </c:pt>
                <c:pt idx="1">
                  <c:v>49.721621621621622</c:v>
                </c:pt>
                <c:pt idx="2">
                  <c:v>50.006172839506178</c:v>
                </c:pt>
                <c:pt idx="3">
                  <c:v>50.029411764705891</c:v>
                </c:pt>
                <c:pt idx="4">
                  <c:v>50.296428571428564</c:v>
                </c:pt>
                <c:pt idx="5">
                  <c:v>50.271276595744702</c:v>
                </c:pt>
                <c:pt idx="6">
                  <c:v>50.956790123456813</c:v>
                </c:pt>
                <c:pt idx="7">
                  <c:v>50.601149425287382</c:v>
                </c:pt>
                <c:pt idx="8">
                  <c:v>50.237362637362629</c:v>
                </c:pt>
                <c:pt idx="9">
                  <c:v>50.595238095238116</c:v>
                </c:pt>
                <c:pt idx="10">
                  <c:v>49.873684210526299</c:v>
                </c:pt>
                <c:pt idx="11">
                  <c:v>49.546938775510206</c:v>
                </c:pt>
                <c:pt idx="12">
                  <c:v>49.177049180327863</c:v>
                </c:pt>
                <c:pt idx="13">
                  <c:v>49.515476190476193</c:v>
                </c:pt>
                <c:pt idx="14">
                  <c:v>49.7</c:v>
                </c:pt>
                <c:pt idx="15">
                  <c:v>49.336666666666666</c:v>
                </c:pt>
                <c:pt idx="16">
                  <c:v>49.4076086956522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B-49F8-83FF-B11260A44AFD}"/>
            </c:ext>
          </c:extLst>
        </c:ser>
        <c:ser>
          <c:idx val="2"/>
          <c:order val="1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HDL!$E$3:$E$12</c:f>
              <c:numCache>
                <c:formatCode>0.0</c:formatCode>
                <c:ptCount val="10"/>
                <c:pt idx="0">
                  <c:v>51.723999999999997</c:v>
                </c:pt>
                <c:pt idx="1">
                  <c:v>51.502000000000002</c:v>
                </c:pt>
                <c:pt idx="2">
                  <c:v>50.866999999999997</c:v>
                </c:pt>
                <c:pt idx="3">
                  <c:v>50.939</c:v>
                </c:pt>
                <c:pt idx="4">
                  <c:v>50.725999999999999</c:v>
                </c:pt>
                <c:pt idx="5">
                  <c:v>50.826000000000001</c:v>
                </c:pt>
                <c:pt idx="6">
                  <c:v>51.523000000000003</c:v>
                </c:pt>
                <c:pt idx="7">
                  <c:v>51.179000000000002</c:v>
                </c:pt>
                <c:pt idx="8">
                  <c:v>51.338999999999999</c:v>
                </c:pt>
                <c:pt idx="9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B-49F8-83FF-B11260A44AFD}"/>
            </c:ext>
          </c:extLst>
        </c:ser>
        <c:ser>
          <c:idx val="3"/>
          <c:order val="2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0">
                  <c:v>51.110416666666673</c:v>
                </c:pt>
                <c:pt idx="1">
                  <c:v>51.426190476190492</c:v>
                </c:pt>
                <c:pt idx="2">
                  <c:v>51.23571428571428</c:v>
                </c:pt>
                <c:pt idx="3">
                  <c:v>51.163218390804602</c:v>
                </c:pt>
                <c:pt idx="4">
                  <c:v>51.301724137931032</c:v>
                </c:pt>
                <c:pt idx="5">
                  <c:v>51.018181818181823</c:v>
                </c:pt>
                <c:pt idx="6">
                  <c:v>50.79999999999999</c:v>
                </c:pt>
                <c:pt idx="7">
                  <c:v>50.923999999999999</c:v>
                </c:pt>
                <c:pt idx="8">
                  <c:v>51.000617283950618</c:v>
                </c:pt>
                <c:pt idx="9">
                  <c:v>50.715656565656559</c:v>
                </c:pt>
                <c:pt idx="10">
                  <c:v>50.861274509803913</c:v>
                </c:pt>
                <c:pt idx="11">
                  <c:v>50.861274509803913</c:v>
                </c:pt>
                <c:pt idx="12">
                  <c:v>51.334090909090918</c:v>
                </c:pt>
                <c:pt idx="13">
                  <c:v>51.531304347826087</c:v>
                </c:pt>
                <c:pt idx="14">
                  <c:v>51.540869565217392</c:v>
                </c:pt>
                <c:pt idx="15">
                  <c:v>50.370416666666664</c:v>
                </c:pt>
                <c:pt idx="16">
                  <c:v>50.523684210526319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B-49F8-83FF-B11260A44AFD}"/>
            </c:ext>
          </c:extLst>
        </c:ser>
        <c:ser>
          <c:idx val="1"/>
          <c:order val="3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0">
                  <c:v>49.1</c:v>
                </c:pt>
                <c:pt idx="1">
                  <c:v>49.133000000000003</c:v>
                </c:pt>
                <c:pt idx="2">
                  <c:v>49.713999999999999</c:v>
                </c:pt>
                <c:pt idx="3">
                  <c:v>49.533000000000001</c:v>
                </c:pt>
                <c:pt idx="4">
                  <c:v>49.771999999999998</c:v>
                </c:pt>
                <c:pt idx="5">
                  <c:v>49.536999999999999</c:v>
                </c:pt>
                <c:pt idx="6">
                  <c:v>49.704000000000001</c:v>
                </c:pt>
                <c:pt idx="7">
                  <c:v>50.015999999999998</c:v>
                </c:pt>
                <c:pt idx="8">
                  <c:v>49.936999999999998</c:v>
                </c:pt>
                <c:pt idx="9">
                  <c:v>49.698</c:v>
                </c:pt>
                <c:pt idx="10">
                  <c:v>49.524000000000001</c:v>
                </c:pt>
                <c:pt idx="11">
                  <c:v>49.497</c:v>
                </c:pt>
                <c:pt idx="12">
                  <c:v>49.594999999999999</c:v>
                </c:pt>
                <c:pt idx="13">
                  <c:v>50.531999999999996</c:v>
                </c:pt>
                <c:pt idx="14">
                  <c:v>50.411999999999999</c:v>
                </c:pt>
                <c:pt idx="15">
                  <c:v>49.664999999999999</c:v>
                </c:pt>
                <c:pt idx="16">
                  <c:v>49.331000000000003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2B-49F8-83FF-B11260A44AFD}"/>
            </c:ext>
          </c:extLst>
        </c:ser>
        <c:ser>
          <c:idx val="9"/>
          <c:order val="4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1">
                  <c:v>50.08</c:v>
                </c:pt>
                <c:pt idx="2">
                  <c:v>50.33</c:v>
                </c:pt>
                <c:pt idx="3">
                  <c:v>49.66</c:v>
                </c:pt>
                <c:pt idx="4">
                  <c:v>50.03</c:v>
                </c:pt>
                <c:pt idx="5">
                  <c:v>49.77</c:v>
                </c:pt>
                <c:pt idx="6">
                  <c:v>50.36</c:v>
                </c:pt>
                <c:pt idx="7">
                  <c:v>49.49</c:v>
                </c:pt>
                <c:pt idx="8">
                  <c:v>49.39</c:v>
                </c:pt>
                <c:pt idx="9">
                  <c:v>49.56</c:v>
                </c:pt>
                <c:pt idx="10">
                  <c:v>49.77</c:v>
                </c:pt>
                <c:pt idx="11">
                  <c:v>49.8</c:v>
                </c:pt>
                <c:pt idx="12">
                  <c:v>50.08</c:v>
                </c:pt>
                <c:pt idx="13">
                  <c:v>48.83</c:v>
                </c:pt>
                <c:pt idx="14">
                  <c:v>49.32</c:v>
                </c:pt>
                <c:pt idx="15">
                  <c:v>49.25</c:v>
                </c:pt>
                <c:pt idx="16">
                  <c:v>49.93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2B-49F8-83FF-B11260A44AFD}"/>
            </c:ext>
          </c:extLst>
        </c:ser>
        <c:ser>
          <c:idx val="11"/>
          <c:order val="5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2">
                  <c:v>50.93333333333333</c:v>
                </c:pt>
                <c:pt idx="3">
                  <c:v>50.733333333333334</c:v>
                </c:pt>
                <c:pt idx="4">
                  <c:v>50.642857142857146</c:v>
                </c:pt>
                <c:pt idx="5">
                  <c:v>50.93333333333333</c:v>
                </c:pt>
                <c:pt idx="6">
                  <c:v>49</c:v>
                </c:pt>
                <c:pt idx="7">
                  <c:v>49.071428571428569</c:v>
                </c:pt>
                <c:pt idx="8">
                  <c:v>49.266666666666666</c:v>
                </c:pt>
                <c:pt idx="9">
                  <c:v>49</c:v>
                </c:pt>
                <c:pt idx="10">
                  <c:v>49</c:v>
                </c:pt>
                <c:pt idx="11">
                  <c:v>50.384615384615387</c:v>
                </c:pt>
                <c:pt idx="12">
                  <c:v>50.333333333333336</c:v>
                </c:pt>
                <c:pt idx="13">
                  <c:v>49.857142857142854</c:v>
                </c:pt>
                <c:pt idx="14">
                  <c:v>50.4</c:v>
                </c:pt>
                <c:pt idx="15">
                  <c:v>50.133333333333333</c:v>
                </c:pt>
                <c:pt idx="16">
                  <c:v>49.315789473684212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2B-49F8-83FF-B11260A44AFD}"/>
            </c:ext>
          </c:extLst>
        </c:ser>
        <c:ser>
          <c:idx val="5"/>
          <c:order val="6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2B-49F8-83FF-B11260A44AFD}"/>
            </c:ext>
          </c:extLst>
        </c:ser>
        <c:ser>
          <c:idx val="6"/>
          <c:order val="7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50.511321557971016</c:v>
                </c:pt>
                <c:pt idx="1">
                  <c:v>50.372562419562428</c:v>
                </c:pt>
                <c:pt idx="2">
                  <c:v>50.514370076425628</c:v>
                </c:pt>
                <c:pt idx="3">
                  <c:v>50.342993914807302</c:v>
                </c:pt>
                <c:pt idx="4">
                  <c:v>50.461501642036126</c:v>
                </c:pt>
                <c:pt idx="5">
                  <c:v>50.392631957876638</c:v>
                </c:pt>
                <c:pt idx="6">
                  <c:v>50.390631687242802</c:v>
                </c:pt>
                <c:pt idx="7">
                  <c:v>50.21359633278599</c:v>
                </c:pt>
                <c:pt idx="8">
                  <c:v>50.195107764663312</c:v>
                </c:pt>
                <c:pt idx="9">
                  <c:v>50.228149110149111</c:v>
                </c:pt>
                <c:pt idx="10">
                  <c:v>49.805791744066042</c:v>
                </c:pt>
                <c:pt idx="11">
                  <c:v>50.017965733985903</c:v>
                </c:pt>
                <c:pt idx="12">
                  <c:v>50.103894684550419</c:v>
                </c:pt>
                <c:pt idx="13">
                  <c:v>50.053184679089028</c:v>
                </c:pt>
                <c:pt idx="14">
                  <c:v>50.274573913043483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2B-49F8-83FF-B11260A44AFD}"/>
            </c:ext>
          </c:extLst>
        </c:ser>
        <c:ser>
          <c:idx val="7"/>
          <c:order val="8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2B-49F8-83FF-B11260A44AFD}"/>
            </c:ext>
          </c:extLst>
        </c:ser>
        <c:ser>
          <c:idx val="8"/>
          <c:order val="9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2B-49F8-83FF-B11260A4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14048"/>
        <c:axId val="208532608"/>
      </c:lineChart>
      <c:catAx>
        <c:axId val="2085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53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532608"/>
        <c:scaling>
          <c:orientation val="minMax"/>
          <c:max val="57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514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86"/>
          <c:y val="0.18209916141941423"/>
          <c:w val="0.22513125649869692"/>
          <c:h val="0.76852084978739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63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0">
                  <c:v>1.6970270270270269</c:v>
                </c:pt>
                <c:pt idx="1">
                  <c:v>1.7223529411764709</c:v>
                </c:pt>
                <c:pt idx="2">
                  <c:v>1.7302631578947369</c:v>
                </c:pt>
                <c:pt idx="3">
                  <c:v>1.7160526315789475</c:v>
                </c:pt>
                <c:pt idx="4">
                  <c:v>1.7021875000000006</c:v>
                </c:pt>
                <c:pt idx="5">
                  <c:v>1.7032352941176478</c:v>
                </c:pt>
                <c:pt idx="6">
                  <c:v>1.7037499999999994</c:v>
                </c:pt>
                <c:pt idx="7">
                  <c:v>1.7034615384615384</c:v>
                </c:pt>
                <c:pt idx="8">
                  <c:v>1.6922727272727278</c:v>
                </c:pt>
                <c:pt idx="9">
                  <c:v>1.6765000000000001</c:v>
                </c:pt>
                <c:pt idx="10">
                  <c:v>1.6725000000000005</c:v>
                </c:pt>
                <c:pt idx="11">
                  <c:v>1.6634999999999998</c:v>
                </c:pt>
                <c:pt idx="12">
                  <c:v>1.6814999999999998</c:v>
                </c:pt>
                <c:pt idx="13">
                  <c:v>1.6915</c:v>
                </c:pt>
                <c:pt idx="14">
                  <c:v>1.6512499999999999</c:v>
                </c:pt>
                <c:pt idx="15">
                  <c:v>1.662692307692307</c:v>
                </c:pt>
                <c:pt idx="16">
                  <c:v>1.6968181818181818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3-461D-BB1D-C4C8A50125D8}"/>
            </c:ext>
          </c:extLst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0">
                  <c:v>1.7848484848484851</c:v>
                </c:pt>
                <c:pt idx="1">
                  <c:v>1.811617647058823</c:v>
                </c:pt>
                <c:pt idx="2">
                  <c:v>1.7910389610389605</c:v>
                </c:pt>
                <c:pt idx="3">
                  <c:v>1.8118666666666665</c:v>
                </c:pt>
                <c:pt idx="4">
                  <c:v>1.7656716417910447</c:v>
                </c:pt>
                <c:pt idx="5">
                  <c:v>1.7802197802197801</c:v>
                </c:pt>
                <c:pt idx="6">
                  <c:v>1.7796153846153853</c:v>
                </c:pt>
                <c:pt idx="7">
                  <c:v>1.8165822784810137</c:v>
                </c:pt>
                <c:pt idx="8">
                  <c:v>1.8212903225806452</c:v>
                </c:pt>
                <c:pt idx="9">
                  <c:v>1.779868421052631</c:v>
                </c:pt>
                <c:pt idx="10">
                  <c:v>1.784888888888889</c:v>
                </c:pt>
                <c:pt idx="11">
                  <c:v>1.783243243243243</c:v>
                </c:pt>
                <c:pt idx="12">
                  <c:v>1.6194444444444447</c:v>
                </c:pt>
                <c:pt idx="13">
                  <c:v>1.6212280701754385</c:v>
                </c:pt>
                <c:pt idx="14">
                  <c:v>1.63</c:v>
                </c:pt>
                <c:pt idx="15">
                  <c:v>1.5714117647058818</c:v>
                </c:pt>
                <c:pt idx="16">
                  <c:v>1.5686419753086416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3-461D-BB1D-C4C8A50125D8}"/>
            </c:ext>
          </c:extLst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0">
                  <c:v>1.6500000000000001</c:v>
                </c:pt>
                <c:pt idx="1">
                  <c:v>1.570714285714286</c:v>
                </c:pt>
                <c:pt idx="2">
                  <c:v>1.6</c:v>
                </c:pt>
                <c:pt idx="3">
                  <c:v>1.6278947368421051</c:v>
                </c:pt>
                <c:pt idx="4">
                  <c:v>1.615</c:v>
                </c:pt>
                <c:pt idx="5">
                  <c:v>1.57375</c:v>
                </c:pt>
                <c:pt idx="6">
                  <c:v>1.6226666666666667</c:v>
                </c:pt>
                <c:pt idx="7">
                  <c:v>1.5836842105263158</c:v>
                </c:pt>
                <c:pt idx="8">
                  <c:v>1.5517647058823529</c:v>
                </c:pt>
                <c:pt idx="9">
                  <c:v>1.5823529411764705</c:v>
                </c:pt>
                <c:pt idx="10">
                  <c:v>1.5912500000000001</c:v>
                </c:pt>
                <c:pt idx="11">
                  <c:v>1.6031250000000004</c:v>
                </c:pt>
                <c:pt idx="12">
                  <c:v>1.6449999999999998</c:v>
                </c:pt>
                <c:pt idx="13">
                  <c:v>1.6336363636363636</c:v>
                </c:pt>
                <c:pt idx="14">
                  <c:v>1.6375</c:v>
                </c:pt>
                <c:pt idx="15">
                  <c:v>1.6352941176470588</c:v>
                </c:pt>
                <c:pt idx="16">
                  <c:v>1.6199999999999997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33-461D-BB1D-C4C8A50125D8}"/>
            </c:ext>
          </c:extLst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0">
                  <c:v>1.744</c:v>
                </c:pt>
                <c:pt idx="1">
                  <c:v>1.716</c:v>
                </c:pt>
                <c:pt idx="2">
                  <c:v>1.72</c:v>
                </c:pt>
                <c:pt idx="3">
                  <c:v>1.726</c:v>
                </c:pt>
                <c:pt idx="4">
                  <c:v>1.728</c:v>
                </c:pt>
                <c:pt idx="5">
                  <c:v>1.7490000000000001</c:v>
                </c:pt>
                <c:pt idx="6">
                  <c:v>1.744</c:v>
                </c:pt>
                <c:pt idx="7">
                  <c:v>1.7450000000000001</c:v>
                </c:pt>
                <c:pt idx="8">
                  <c:v>1.7429999999999999</c:v>
                </c:pt>
                <c:pt idx="9">
                  <c:v>1.7549999999999999</c:v>
                </c:pt>
                <c:pt idx="10">
                  <c:v>1.75</c:v>
                </c:pt>
                <c:pt idx="11">
                  <c:v>1.7469999999999999</c:v>
                </c:pt>
                <c:pt idx="12">
                  <c:v>1.7509999999999999</c:v>
                </c:pt>
                <c:pt idx="13">
                  <c:v>1.7549999999999999</c:v>
                </c:pt>
                <c:pt idx="14">
                  <c:v>1.7589999999999999</c:v>
                </c:pt>
                <c:pt idx="15">
                  <c:v>1.7490000000000001</c:v>
                </c:pt>
                <c:pt idx="16">
                  <c:v>1.6930000000000001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33-461D-BB1D-C4C8A50125D8}"/>
            </c:ext>
          </c:extLst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1.5837500000000002</c:v>
                </c:pt>
                <c:pt idx="2">
                  <c:v>1.5700000000000003</c:v>
                </c:pt>
                <c:pt idx="3">
                  <c:v>1.5557894736842102</c:v>
                </c:pt>
                <c:pt idx="4">
                  <c:v>1.5615789473684216</c:v>
                </c:pt>
                <c:pt idx="5">
                  <c:v>1.5536363636363639</c:v>
                </c:pt>
                <c:pt idx="6">
                  <c:v>1.5450000000000002</c:v>
                </c:pt>
                <c:pt idx="7">
                  <c:v>1.5560000000000003</c:v>
                </c:pt>
                <c:pt idx="8">
                  <c:v>1.5400000000000005</c:v>
                </c:pt>
                <c:pt idx="9">
                  <c:v>1.5461904761904759</c:v>
                </c:pt>
                <c:pt idx="10">
                  <c:v>1.5774999999999997</c:v>
                </c:pt>
                <c:pt idx="11">
                  <c:v>1.5589473684210529</c:v>
                </c:pt>
                <c:pt idx="12">
                  <c:v>1.5650000000000002</c:v>
                </c:pt>
                <c:pt idx="13">
                  <c:v>1.5605</c:v>
                </c:pt>
                <c:pt idx="14">
                  <c:v>1.59</c:v>
                </c:pt>
                <c:pt idx="15">
                  <c:v>1.5671428571428572</c:v>
                </c:pt>
                <c:pt idx="16">
                  <c:v>1.5516666666666665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33-461D-BB1D-C4C8A50125D8}"/>
            </c:ext>
          </c:extLst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0">
                  <c:v>1.903125</c:v>
                </c:pt>
                <c:pt idx="1">
                  <c:v>1.8919135802469138</c:v>
                </c:pt>
                <c:pt idx="2">
                  <c:v>1.9175362318840579</c:v>
                </c:pt>
                <c:pt idx="3">
                  <c:v>1.9065555555555551</c:v>
                </c:pt>
                <c:pt idx="4">
                  <c:v>1.9294827586206893</c:v>
                </c:pt>
                <c:pt idx="5">
                  <c:v>1.8992753623188401</c:v>
                </c:pt>
                <c:pt idx="6">
                  <c:v>1.8730769230769235</c:v>
                </c:pt>
                <c:pt idx="7">
                  <c:v>1.8909259259259259</c:v>
                </c:pt>
                <c:pt idx="8">
                  <c:v>1.868916666666667</c:v>
                </c:pt>
                <c:pt idx="9">
                  <c:v>1.8643434343434342</c:v>
                </c:pt>
                <c:pt idx="10">
                  <c:v>1.8743229166666664</c:v>
                </c:pt>
                <c:pt idx="11">
                  <c:v>1.8743229166666664</c:v>
                </c:pt>
                <c:pt idx="12">
                  <c:v>1.8909545454545453</c:v>
                </c:pt>
                <c:pt idx="13">
                  <c:v>1.9251052631578942</c:v>
                </c:pt>
                <c:pt idx="14">
                  <c:v>1.9059999999999997</c:v>
                </c:pt>
                <c:pt idx="15">
                  <c:v>1.9119999999999999</c:v>
                </c:pt>
                <c:pt idx="16">
                  <c:v>1.9083333333333334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33-461D-BB1D-C4C8A50125D8}"/>
            </c:ext>
          </c:extLst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0">
                  <c:v>1.6439999999999999</c:v>
                </c:pt>
                <c:pt idx="1">
                  <c:v>1.573</c:v>
                </c:pt>
                <c:pt idx="2">
                  <c:v>1.6359999999999999</c:v>
                </c:pt>
                <c:pt idx="3">
                  <c:v>1.6419999999999999</c:v>
                </c:pt>
                <c:pt idx="4">
                  <c:v>1.64</c:v>
                </c:pt>
                <c:pt idx="5">
                  <c:v>1.595</c:v>
                </c:pt>
                <c:pt idx="6">
                  <c:v>1.6</c:v>
                </c:pt>
                <c:pt idx="7">
                  <c:v>1.597</c:v>
                </c:pt>
                <c:pt idx="8">
                  <c:v>1.6080000000000001</c:v>
                </c:pt>
                <c:pt idx="9">
                  <c:v>1.62</c:v>
                </c:pt>
                <c:pt idx="10">
                  <c:v>1.627</c:v>
                </c:pt>
                <c:pt idx="11">
                  <c:v>1.6</c:v>
                </c:pt>
                <c:pt idx="12">
                  <c:v>1.605</c:v>
                </c:pt>
                <c:pt idx="13">
                  <c:v>1.609</c:v>
                </c:pt>
                <c:pt idx="14">
                  <c:v>1.601</c:v>
                </c:pt>
                <c:pt idx="15">
                  <c:v>1.613</c:v>
                </c:pt>
                <c:pt idx="16">
                  <c:v>1.5940000000000001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33-461D-BB1D-C4C8A50125D8}"/>
            </c:ext>
          </c:extLst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0">
                  <c:v>1.95</c:v>
                </c:pt>
                <c:pt idx="1">
                  <c:v>1.94</c:v>
                </c:pt>
                <c:pt idx="2">
                  <c:v>1.84</c:v>
                </c:pt>
                <c:pt idx="3">
                  <c:v>1.93</c:v>
                </c:pt>
                <c:pt idx="4">
                  <c:v>1.9</c:v>
                </c:pt>
                <c:pt idx="5">
                  <c:v>1.94</c:v>
                </c:pt>
                <c:pt idx="6">
                  <c:v>1.95</c:v>
                </c:pt>
                <c:pt idx="7">
                  <c:v>1.98</c:v>
                </c:pt>
                <c:pt idx="8">
                  <c:v>1.97</c:v>
                </c:pt>
                <c:pt idx="9">
                  <c:v>1.97</c:v>
                </c:pt>
                <c:pt idx="10">
                  <c:v>1.95</c:v>
                </c:pt>
                <c:pt idx="11">
                  <c:v>1.96</c:v>
                </c:pt>
                <c:pt idx="12">
                  <c:v>1.97</c:v>
                </c:pt>
                <c:pt idx="13">
                  <c:v>1.97</c:v>
                </c:pt>
                <c:pt idx="14">
                  <c:v>1.98</c:v>
                </c:pt>
                <c:pt idx="15">
                  <c:v>1.98</c:v>
                </c:pt>
                <c:pt idx="16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33-461D-BB1D-C4C8A50125D8}"/>
            </c:ext>
          </c:extLst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1">
                  <c:v>1.7</c:v>
                </c:pt>
                <c:pt idx="2">
                  <c:v>1.68</c:v>
                </c:pt>
                <c:pt idx="3">
                  <c:v>1.68</c:v>
                </c:pt>
                <c:pt idx="4">
                  <c:v>1.69</c:v>
                </c:pt>
                <c:pt idx="5">
                  <c:v>1.7</c:v>
                </c:pt>
                <c:pt idx="6">
                  <c:v>1.67</c:v>
                </c:pt>
                <c:pt idx="7">
                  <c:v>1.69</c:v>
                </c:pt>
                <c:pt idx="8">
                  <c:v>1.69</c:v>
                </c:pt>
                <c:pt idx="9">
                  <c:v>1.7</c:v>
                </c:pt>
                <c:pt idx="10">
                  <c:v>1.69</c:v>
                </c:pt>
                <c:pt idx="11">
                  <c:v>1.69</c:v>
                </c:pt>
                <c:pt idx="12">
                  <c:v>1.66</c:v>
                </c:pt>
                <c:pt idx="13">
                  <c:v>1.69</c:v>
                </c:pt>
                <c:pt idx="14">
                  <c:v>1.69</c:v>
                </c:pt>
                <c:pt idx="15">
                  <c:v>1.7</c:v>
                </c:pt>
                <c:pt idx="1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33-461D-BB1D-C4C8A50125D8}"/>
            </c:ext>
          </c:extLst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2">
                  <c:v>1.7</c:v>
                </c:pt>
                <c:pt idx="3">
                  <c:v>1.62</c:v>
                </c:pt>
                <c:pt idx="4">
                  <c:v>1.575</c:v>
                </c:pt>
                <c:pt idx="5">
                  <c:v>1.62</c:v>
                </c:pt>
                <c:pt idx="6">
                  <c:v>1.5933333333333335</c:v>
                </c:pt>
                <c:pt idx="7">
                  <c:v>1.6</c:v>
                </c:pt>
                <c:pt idx="8">
                  <c:v>1.6000000000000003</c:v>
                </c:pt>
                <c:pt idx="9">
                  <c:v>1.64</c:v>
                </c:pt>
                <c:pt idx="10">
                  <c:v>1.5933333333333333</c:v>
                </c:pt>
                <c:pt idx="11">
                  <c:v>1.5615384615384615</c:v>
                </c:pt>
                <c:pt idx="12">
                  <c:v>1.5866666666666667</c:v>
                </c:pt>
                <c:pt idx="13">
                  <c:v>1.6142857142857143</c:v>
                </c:pt>
                <c:pt idx="14">
                  <c:v>1.5538461538461541</c:v>
                </c:pt>
                <c:pt idx="15">
                  <c:v>1.65</c:v>
                </c:pt>
                <c:pt idx="16">
                  <c:v>1.5888888888888895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33-461D-BB1D-C4C8A50125D8}"/>
            </c:ext>
          </c:extLst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D33-461D-BB1D-C4C8A50125D8}"/>
            </c:ext>
          </c:extLst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1.7675715016965017</c:v>
                </c:pt>
                <c:pt idx="1">
                  <c:v>1.7232609393551659</c:v>
                </c:pt>
                <c:pt idx="2">
                  <c:v>1.7184838350817753</c:v>
                </c:pt>
                <c:pt idx="3">
                  <c:v>1.7216159064327481</c:v>
                </c:pt>
                <c:pt idx="4">
                  <c:v>1.7106920847780156</c:v>
                </c:pt>
                <c:pt idx="5">
                  <c:v>1.7114116800292636</c:v>
                </c:pt>
                <c:pt idx="6">
                  <c:v>1.7081442307692307</c:v>
                </c:pt>
                <c:pt idx="7">
                  <c:v>1.7162653953394795</c:v>
                </c:pt>
                <c:pt idx="8">
                  <c:v>1.7085244422402397</c:v>
                </c:pt>
                <c:pt idx="9">
                  <c:v>1.713425527276301</c:v>
                </c:pt>
                <c:pt idx="10">
                  <c:v>1.711079513888889</c:v>
                </c:pt>
                <c:pt idx="11">
                  <c:v>1.7041676989869423</c:v>
                </c:pt>
                <c:pt idx="12">
                  <c:v>1.6974565656565659</c:v>
                </c:pt>
                <c:pt idx="13">
                  <c:v>1.7070255411255411</c:v>
                </c:pt>
                <c:pt idx="14">
                  <c:v>1.6998596153846151</c:v>
                </c:pt>
                <c:pt idx="15">
                  <c:v>1.7040541047188102</c:v>
                </c:pt>
                <c:pt idx="16">
                  <c:v>1.6911349046015711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D33-461D-BB1D-C4C8A50125D8}"/>
            </c:ext>
          </c:extLst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0.30600000000000005</c:v>
                </c:pt>
                <c:pt idx="1">
                  <c:v>0.369285714285714</c:v>
                </c:pt>
                <c:pt idx="2">
                  <c:v>0.34753623188405758</c:v>
                </c:pt>
                <c:pt idx="3">
                  <c:v>0.37421052631578977</c:v>
                </c:pt>
                <c:pt idx="4">
                  <c:v>0.36790381125226768</c:v>
                </c:pt>
                <c:pt idx="5">
                  <c:v>0.38636363636363602</c:v>
                </c:pt>
                <c:pt idx="6">
                  <c:v>0.4049999999999998</c:v>
                </c:pt>
                <c:pt idx="7">
                  <c:v>0.42399999999999971</c:v>
                </c:pt>
                <c:pt idx="8">
                  <c:v>0.42999999999999949</c:v>
                </c:pt>
                <c:pt idx="9">
                  <c:v>0.42380952380952408</c:v>
                </c:pt>
                <c:pt idx="10">
                  <c:v>0.37250000000000028</c:v>
                </c:pt>
                <c:pt idx="11">
                  <c:v>0.40105263157894711</c:v>
                </c:pt>
                <c:pt idx="12">
                  <c:v>0.4049999999999998</c:v>
                </c:pt>
                <c:pt idx="13">
                  <c:v>0.40949999999999998</c:v>
                </c:pt>
                <c:pt idx="14">
                  <c:v>0.42615384615384588</c:v>
                </c:pt>
                <c:pt idx="15">
                  <c:v>0.41285714285714281</c:v>
                </c:pt>
                <c:pt idx="16">
                  <c:v>0.43833333333333346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D33-461D-BB1D-C4C8A50125D8}"/>
            </c:ext>
          </c:extLst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1.5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1.5</c:v>
                </c:pt>
                <c:pt idx="17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D33-461D-BB1D-C4C8A50125D8}"/>
            </c:ext>
          </c:extLst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D33-461D-BB1D-C4C8A501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5856"/>
        <c:axId val="209147776"/>
      </c:lineChart>
      <c:catAx>
        <c:axId val="209145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47776"/>
        <c:scaling>
          <c:orientation val="minMax"/>
          <c:max val="2.4"/>
          <c:min val="1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145856"/>
        <c:crosses val="autoZero"/>
        <c:crossBetween val="between"/>
        <c:majorUnit val="0.3000000000000000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11"/>
          <c:y val="0.11784182453352825"/>
          <c:w val="0.1593266128358154"/>
          <c:h val="0.87106801157797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0">
                  <c:v>6.6894594594594574</c:v>
                </c:pt>
                <c:pt idx="1">
                  <c:v>6.6852941176470582</c:v>
                </c:pt>
                <c:pt idx="2">
                  <c:v>6.6673684210526316</c:v>
                </c:pt>
                <c:pt idx="3">
                  <c:v>6.6818421052631551</c:v>
                </c:pt>
                <c:pt idx="4">
                  <c:v>6.6759374999999999</c:v>
                </c:pt>
                <c:pt idx="5">
                  <c:v>6.6779411764705872</c:v>
                </c:pt>
                <c:pt idx="6">
                  <c:v>6.704583333333332</c:v>
                </c:pt>
                <c:pt idx="7">
                  <c:v>6.7061538461538444</c:v>
                </c:pt>
                <c:pt idx="8">
                  <c:v>6.6990909090909101</c:v>
                </c:pt>
                <c:pt idx="9">
                  <c:v>6.6899999999999995</c:v>
                </c:pt>
                <c:pt idx="10">
                  <c:v>6.6914999999999996</c:v>
                </c:pt>
                <c:pt idx="11">
                  <c:v>6.6980000000000004</c:v>
                </c:pt>
                <c:pt idx="12">
                  <c:v>6.7125000000000012</c:v>
                </c:pt>
                <c:pt idx="13">
                  <c:v>6.6764999999999999</c:v>
                </c:pt>
                <c:pt idx="14">
                  <c:v>6.713750000000001</c:v>
                </c:pt>
                <c:pt idx="15">
                  <c:v>6.6826923076923066</c:v>
                </c:pt>
                <c:pt idx="16">
                  <c:v>6.6863636363636347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FA-4A08-91F7-240B9A33C98E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0">
                  <c:v>6.6732608695652171</c:v>
                </c:pt>
                <c:pt idx="1">
                  <c:v>6.68769230769231</c:v>
                </c:pt>
                <c:pt idx="2">
                  <c:v>6.6491358024691349</c:v>
                </c:pt>
                <c:pt idx="3">
                  <c:v>6.7005747126436797</c:v>
                </c:pt>
                <c:pt idx="4">
                  <c:v>6.6740000000000013</c:v>
                </c:pt>
                <c:pt idx="5">
                  <c:v>6.7273239436619718</c:v>
                </c:pt>
                <c:pt idx="6">
                  <c:v>6.7034444444444468</c:v>
                </c:pt>
                <c:pt idx="7">
                  <c:v>6.7080898876404476</c:v>
                </c:pt>
                <c:pt idx="8">
                  <c:v>6.7040229885057467</c:v>
                </c:pt>
                <c:pt idx="9">
                  <c:v>6.7151807228915654</c:v>
                </c:pt>
                <c:pt idx="10">
                  <c:v>6.6943333333333364</c:v>
                </c:pt>
                <c:pt idx="11">
                  <c:v>6.6919999999999993</c:v>
                </c:pt>
                <c:pt idx="12">
                  <c:v>6.7154385964912295</c:v>
                </c:pt>
                <c:pt idx="13">
                  <c:v>6.7002298850574737</c:v>
                </c:pt>
                <c:pt idx="14">
                  <c:v>6.68</c:v>
                </c:pt>
                <c:pt idx="15">
                  <c:v>6.634631578947368</c:v>
                </c:pt>
                <c:pt idx="16">
                  <c:v>6.6670967741935456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A-4A08-91F7-240B9A33C98E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0">
                  <c:v>6.6315789473684195</c:v>
                </c:pt>
                <c:pt idx="1">
                  <c:v>6.6074999999999999</c:v>
                </c:pt>
                <c:pt idx="2">
                  <c:v>6.6841666666666661</c:v>
                </c:pt>
                <c:pt idx="3">
                  <c:v>6.7164705882352935</c:v>
                </c:pt>
                <c:pt idx="4">
                  <c:v>6.6805555555555562</c:v>
                </c:pt>
                <c:pt idx="5">
                  <c:v>6.7109523809523797</c:v>
                </c:pt>
                <c:pt idx="6">
                  <c:v>6.7029411764705866</c:v>
                </c:pt>
                <c:pt idx="7">
                  <c:v>6.7065000000000001</c:v>
                </c:pt>
                <c:pt idx="8">
                  <c:v>6.7055000000000025</c:v>
                </c:pt>
                <c:pt idx="9">
                  <c:v>6.7249999999999988</c:v>
                </c:pt>
                <c:pt idx="10">
                  <c:v>6.6729411764705864</c:v>
                </c:pt>
                <c:pt idx="11">
                  <c:v>6.7210526315789476</c:v>
                </c:pt>
                <c:pt idx="12">
                  <c:v>6.7037500000000003</c:v>
                </c:pt>
                <c:pt idx="13">
                  <c:v>6.69</c:v>
                </c:pt>
                <c:pt idx="14">
                  <c:v>6.6661111111111104</c:v>
                </c:pt>
                <c:pt idx="15">
                  <c:v>6.6609999999999996</c:v>
                </c:pt>
                <c:pt idx="16">
                  <c:v>6.6238888888888887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FA-4A08-91F7-240B9A33C98E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0">
                  <c:v>6.7050000000000001</c:v>
                </c:pt>
                <c:pt idx="1">
                  <c:v>6.6740000000000004</c:v>
                </c:pt>
                <c:pt idx="2">
                  <c:v>6.6379999999999999</c:v>
                </c:pt>
                <c:pt idx="3">
                  <c:v>6.6260000000000003</c:v>
                </c:pt>
                <c:pt idx="4">
                  <c:v>6.63</c:v>
                </c:pt>
                <c:pt idx="5">
                  <c:v>6.6269999999999998</c:v>
                </c:pt>
                <c:pt idx="6">
                  <c:v>6.6769999999999996</c:v>
                </c:pt>
                <c:pt idx="7">
                  <c:v>6.6719999999999997</c:v>
                </c:pt>
                <c:pt idx="8">
                  <c:v>6.68</c:v>
                </c:pt>
                <c:pt idx="9">
                  <c:v>6.6850000000000005</c:v>
                </c:pt>
                <c:pt idx="10">
                  <c:v>6.6239999999999997</c:v>
                </c:pt>
                <c:pt idx="11">
                  <c:v>6.61</c:v>
                </c:pt>
                <c:pt idx="12">
                  <c:v>6.62</c:v>
                </c:pt>
                <c:pt idx="13">
                  <c:v>6.617</c:v>
                </c:pt>
                <c:pt idx="14">
                  <c:v>6.6280000000000001</c:v>
                </c:pt>
                <c:pt idx="15">
                  <c:v>6.6360000000000001</c:v>
                </c:pt>
                <c:pt idx="16">
                  <c:v>6.6379999999999999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FA-4A08-91F7-240B9A33C98E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6.6937500000000005</c:v>
                </c:pt>
                <c:pt idx="2">
                  <c:v>6.705000000000001</c:v>
                </c:pt>
                <c:pt idx="3">
                  <c:v>6.7105263157894752</c:v>
                </c:pt>
                <c:pt idx="4">
                  <c:v>6.700000000000002</c:v>
                </c:pt>
                <c:pt idx="5">
                  <c:v>6.6999999999999993</c:v>
                </c:pt>
                <c:pt idx="6">
                  <c:v>6.7100000000000009</c:v>
                </c:pt>
                <c:pt idx="7">
                  <c:v>6.705000000000001</c:v>
                </c:pt>
                <c:pt idx="8">
                  <c:v>6.705000000000001</c:v>
                </c:pt>
                <c:pt idx="9">
                  <c:v>6.7047619047619067</c:v>
                </c:pt>
                <c:pt idx="10">
                  <c:v>6.7200000000000006</c:v>
                </c:pt>
                <c:pt idx="11">
                  <c:v>6.7052631578947368</c:v>
                </c:pt>
                <c:pt idx="12">
                  <c:v>6.6800000000000015</c:v>
                </c:pt>
                <c:pt idx="13">
                  <c:v>6.7100000000000009</c:v>
                </c:pt>
                <c:pt idx="14">
                  <c:v>6.7000000000000011</c:v>
                </c:pt>
                <c:pt idx="15">
                  <c:v>6.7428571428571429</c:v>
                </c:pt>
                <c:pt idx="16">
                  <c:v>6.700000000000002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FA-4A08-91F7-240B9A33C98E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0">
                  <c:v>6.6858333333333331</c:v>
                </c:pt>
                <c:pt idx="1">
                  <c:v>6.6748456790123445</c:v>
                </c:pt>
                <c:pt idx="2">
                  <c:v>6.6830555555555566</c:v>
                </c:pt>
                <c:pt idx="3">
                  <c:v>6.6873333333333322</c:v>
                </c:pt>
                <c:pt idx="4">
                  <c:v>6.7015344827586203</c:v>
                </c:pt>
                <c:pt idx="5">
                  <c:v>6.6970454545454539</c:v>
                </c:pt>
                <c:pt idx="6">
                  <c:v>6.6952083333333325</c:v>
                </c:pt>
                <c:pt idx="7">
                  <c:v>6.7227586206896541</c:v>
                </c:pt>
                <c:pt idx="8">
                  <c:v>6.6655107526881716</c:v>
                </c:pt>
                <c:pt idx="9">
                  <c:v>6.6220757575757574</c:v>
                </c:pt>
                <c:pt idx="10">
                  <c:v>6.6501960784313709</c:v>
                </c:pt>
                <c:pt idx="11">
                  <c:v>6.6501960784313709</c:v>
                </c:pt>
                <c:pt idx="12">
                  <c:v>6.6387727272727259</c:v>
                </c:pt>
                <c:pt idx="13">
                  <c:v>6.6543043478260868</c:v>
                </c:pt>
                <c:pt idx="14">
                  <c:v>6.6539166666666665</c:v>
                </c:pt>
                <c:pt idx="15">
                  <c:v>6.6647499999999988</c:v>
                </c:pt>
                <c:pt idx="16">
                  <c:v>6.6706666666666674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FA-4A08-91F7-240B9A33C98E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0">
                  <c:v>6.75</c:v>
                </c:pt>
                <c:pt idx="1">
                  <c:v>6.6879999999999997</c:v>
                </c:pt>
                <c:pt idx="2">
                  <c:v>6.6660000000000004</c:v>
                </c:pt>
                <c:pt idx="3">
                  <c:v>6.6619999999999999</c:v>
                </c:pt>
                <c:pt idx="4">
                  <c:v>6.6840000000000002</c:v>
                </c:pt>
                <c:pt idx="5">
                  <c:v>6.7249999999999996</c:v>
                </c:pt>
                <c:pt idx="6">
                  <c:v>6.72</c:v>
                </c:pt>
                <c:pt idx="7">
                  <c:v>6.7169999999999996</c:v>
                </c:pt>
                <c:pt idx="8">
                  <c:v>6.7149999999999999</c:v>
                </c:pt>
                <c:pt idx="9">
                  <c:v>6.7119999999999997</c:v>
                </c:pt>
                <c:pt idx="10">
                  <c:v>6.7489999999999997</c:v>
                </c:pt>
                <c:pt idx="11">
                  <c:v>6.7329999999999997</c:v>
                </c:pt>
                <c:pt idx="12">
                  <c:v>6.7359999999999998</c:v>
                </c:pt>
                <c:pt idx="13">
                  <c:v>6.6760000000000002</c:v>
                </c:pt>
                <c:pt idx="14">
                  <c:v>6.6260000000000003</c:v>
                </c:pt>
                <c:pt idx="15">
                  <c:v>6.7119999999999997</c:v>
                </c:pt>
                <c:pt idx="16">
                  <c:v>6.7309999999999999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FA-4A08-91F7-240B9A33C98E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0">
                  <c:v>6.61</c:v>
                </c:pt>
                <c:pt idx="1">
                  <c:v>6.6</c:v>
                </c:pt>
                <c:pt idx="2">
                  <c:v>6.59</c:v>
                </c:pt>
                <c:pt idx="3">
                  <c:v>6.61</c:v>
                </c:pt>
                <c:pt idx="4">
                  <c:v>6.63</c:v>
                </c:pt>
                <c:pt idx="5">
                  <c:v>6.75</c:v>
                </c:pt>
                <c:pt idx="6">
                  <c:v>6.76</c:v>
                </c:pt>
                <c:pt idx="7">
                  <c:v>6.79</c:v>
                </c:pt>
                <c:pt idx="8">
                  <c:v>6.79</c:v>
                </c:pt>
                <c:pt idx="9">
                  <c:v>6.79</c:v>
                </c:pt>
                <c:pt idx="10">
                  <c:v>6.79</c:v>
                </c:pt>
                <c:pt idx="11">
                  <c:v>6.79</c:v>
                </c:pt>
                <c:pt idx="12">
                  <c:v>6.78</c:v>
                </c:pt>
                <c:pt idx="13">
                  <c:v>6.8</c:v>
                </c:pt>
                <c:pt idx="14">
                  <c:v>6.8</c:v>
                </c:pt>
                <c:pt idx="15">
                  <c:v>6.8</c:v>
                </c:pt>
                <c:pt idx="16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CFA-4A08-91F7-240B9A33C98E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1">
                  <c:v>6.77</c:v>
                </c:pt>
                <c:pt idx="2">
                  <c:v>6.76</c:v>
                </c:pt>
                <c:pt idx="3">
                  <c:v>6.77</c:v>
                </c:pt>
                <c:pt idx="4">
                  <c:v>6.78</c:v>
                </c:pt>
                <c:pt idx="5">
                  <c:v>6.76</c:v>
                </c:pt>
                <c:pt idx="6">
                  <c:v>6.77</c:v>
                </c:pt>
                <c:pt idx="7">
                  <c:v>6.79</c:v>
                </c:pt>
                <c:pt idx="8">
                  <c:v>6.8</c:v>
                </c:pt>
                <c:pt idx="9">
                  <c:v>6.82</c:v>
                </c:pt>
                <c:pt idx="10">
                  <c:v>6.85</c:v>
                </c:pt>
                <c:pt idx="11">
                  <c:v>6.82</c:v>
                </c:pt>
                <c:pt idx="12">
                  <c:v>6.79</c:v>
                </c:pt>
                <c:pt idx="13">
                  <c:v>6.77</c:v>
                </c:pt>
                <c:pt idx="14">
                  <c:v>6.81</c:v>
                </c:pt>
                <c:pt idx="15">
                  <c:v>6.82</c:v>
                </c:pt>
                <c:pt idx="16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CFA-4A08-91F7-240B9A33C98E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2">
                  <c:v>6.833333333333333</c:v>
                </c:pt>
                <c:pt idx="3">
                  <c:v>6.839999999999999</c:v>
                </c:pt>
                <c:pt idx="4">
                  <c:v>6.8428571428571434</c:v>
                </c:pt>
                <c:pt idx="5">
                  <c:v>6.8466666666666658</c:v>
                </c:pt>
                <c:pt idx="6">
                  <c:v>6.793333333333333</c:v>
                </c:pt>
                <c:pt idx="7">
                  <c:v>6.7071428571428573</c:v>
                </c:pt>
                <c:pt idx="8">
                  <c:v>6.7</c:v>
                </c:pt>
                <c:pt idx="9">
                  <c:v>6.753333333333333</c:v>
                </c:pt>
                <c:pt idx="10">
                  <c:v>6.6800000000000015</c:v>
                </c:pt>
                <c:pt idx="11">
                  <c:v>6.6923076923076934</c:v>
                </c:pt>
                <c:pt idx="12">
                  <c:v>6.8642857142857139</c:v>
                </c:pt>
                <c:pt idx="13">
                  <c:v>6.6785714285714288</c:v>
                </c:pt>
                <c:pt idx="14">
                  <c:v>6.7066666666666679</c:v>
                </c:pt>
                <c:pt idx="15">
                  <c:v>6.8</c:v>
                </c:pt>
                <c:pt idx="16">
                  <c:v>6.7315789473684209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CFA-4A08-91F7-240B9A33C98E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CFA-4A08-91F7-240B9A33C98E}"/>
            </c:ext>
          </c:extLst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6.6778760871037752</c:v>
                </c:pt>
                <c:pt idx="1">
                  <c:v>6.6756757893724119</c:v>
                </c:pt>
                <c:pt idx="2">
                  <c:v>6.6876059779077321</c:v>
                </c:pt>
                <c:pt idx="3">
                  <c:v>6.7004747055264939</c:v>
                </c:pt>
                <c:pt idx="4">
                  <c:v>6.6998884681171322</c:v>
                </c:pt>
                <c:pt idx="5">
                  <c:v>6.7221929622297054</c:v>
                </c:pt>
                <c:pt idx="6">
                  <c:v>6.7236510620915029</c:v>
                </c:pt>
                <c:pt idx="7">
                  <c:v>6.7224645211626806</c:v>
                </c:pt>
                <c:pt idx="8">
                  <c:v>6.7164124650284815</c:v>
                </c:pt>
                <c:pt idx="9">
                  <c:v>6.7217351718562552</c:v>
                </c:pt>
                <c:pt idx="10">
                  <c:v>6.7121970588235298</c:v>
                </c:pt>
                <c:pt idx="11">
                  <c:v>6.7111819560212753</c:v>
                </c:pt>
                <c:pt idx="12">
                  <c:v>6.724074703804968</c:v>
                </c:pt>
                <c:pt idx="13">
                  <c:v>6.6972605661454994</c:v>
                </c:pt>
                <c:pt idx="14">
                  <c:v>6.6984444444444451</c:v>
                </c:pt>
                <c:pt idx="15">
                  <c:v>6.7153931029496814</c:v>
                </c:pt>
                <c:pt idx="16">
                  <c:v>6.7058594913481162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CFA-4A08-91F7-240B9A33C98E}"/>
            </c:ext>
          </c:extLst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0.13999999999999968</c:v>
                </c:pt>
                <c:pt idx="1">
                  <c:v>0.16999999999999993</c:v>
                </c:pt>
                <c:pt idx="2">
                  <c:v>0.24333333333333318</c:v>
                </c:pt>
                <c:pt idx="3">
                  <c:v>0.22999999999999865</c:v>
                </c:pt>
                <c:pt idx="4">
                  <c:v>0.21285714285714352</c:v>
                </c:pt>
                <c:pt idx="5">
                  <c:v>0.21966666666666601</c:v>
                </c:pt>
                <c:pt idx="6">
                  <c:v>0.1163333333333334</c:v>
                </c:pt>
                <c:pt idx="7">
                  <c:v>0.11800000000000033</c:v>
                </c:pt>
                <c:pt idx="8">
                  <c:v>0.13448924731182821</c:v>
                </c:pt>
                <c:pt idx="9">
                  <c:v>0.19792424242424289</c:v>
                </c:pt>
                <c:pt idx="10">
                  <c:v>0.22599999999999998</c:v>
                </c:pt>
                <c:pt idx="11">
                  <c:v>0.20999999999999996</c:v>
                </c:pt>
                <c:pt idx="12">
                  <c:v>0.24428571428571377</c:v>
                </c:pt>
                <c:pt idx="13">
                  <c:v>0.18299999999999983</c:v>
                </c:pt>
                <c:pt idx="14">
                  <c:v>0.18399999999999928</c:v>
                </c:pt>
                <c:pt idx="15">
                  <c:v>0.18536842105263229</c:v>
                </c:pt>
                <c:pt idx="16">
                  <c:v>0.18611111111111089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CFA-4A08-91F7-240B9A33C98E}"/>
            </c:ext>
          </c:extLst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CFA-4A08-91F7-240B9A33C98E}"/>
            </c:ext>
          </c:extLst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6.9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CFA-4A08-91F7-240B9A33C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09792"/>
        <c:axId val="208228352"/>
      </c:lineChart>
      <c:catAx>
        <c:axId val="208209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28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228352"/>
        <c:scaling>
          <c:orientation val="minMax"/>
          <c:max val="7.1"/>
          <c:min val="6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2097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0">
                  <c:v>4.1697297297297293</c:v>
                </c:pt>
                <c:pt idx="1">
                  <c:v>4.1555882352941165</c:v>
                </c:pt>
                <c:pt idx="2">
                  <c:v>4.1873684210526294</c:v>
                </c:pt>
                <c:pt idx="3">
                  <c:v>4.1678947368421042</c:v>
                </c:pt>
                <c:pt idx="4">
                  <c:v>4.1690625000000017</c:v>
                </c:pt>
                <c:pt idx="5">
                  <c:v>4.1785294117647052</c:v>
                </c:pt>
                <c:pt idx="6">
                  <c:v>4.1895833333333341</c:v>
                </c:pt>
                <c:pt idx="7">
                  <c:v>4.1892307692307691</c:v>
                </c:pt>
                <c:pt idx="8">
                  <c:v>4.1872727272727266</c:v>
                </c:pt>
                <c:pt idx="9">
                  <c:v>4.1715</c:v>
                </c:pt>
                <c:pt idx="10">
                  <c:v>4.1904999999999992</c:v>
                </c:pt>
                <c:pt idx="11">
                  <c:v>4.2035</c:v>
                </c:pt>
                <c:pt idx="12">
                  <c:v>4.2050000000000001</c:v>
                </c:pt>
                <c:pt idx="13">
                  <c:v>4.2130000000000001</c:v>
                </c:pt>
                <c:pt idx="14">
                  <c:v>4.2150000000000016</c:v>
                </c:pt>
                <c:pt idx="15">
                  <c:v>4.2296153846153839</c:v>
                </c:pt>
                <c:pt idx="16">
                  <c:v>4.2149999999999999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5-433C-A2D1-BE2B4415D11E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0">
                  <c:v>4.1965217391304348</c:v>
                </c:pt>
                <c:pt idx="1">
                  <c:v>4.1689873417721506</c:v>
                </c:pt>
                <c:pt idx="2">
                  <c:v>4.1520987654320978</c:v>
                </c:pt>
                <c:pt idx="3">
                  <c:v>4.2033720930232557</c:v>
                </c:pt>
                <c:pt idx="4">
                  <c:v>4.2084883720930231</c:v>
                </c:pt>
                <c:pt idx="5">
                  <c:v>4.1952747252747251</c:v>
                </c:pt>
                <c:pt idx="6">
                  <c:v>4.1586516853932558</c:v>
                </c:pt>
                <c:pt idx="7">
                  <c:v>4.1595652173913029</c:v>
                </c:pt>
                <c:pt idx="8">
                  <c:v>4.154512195121951</c:v>
                </c:pt>
                <c:pt idx="9">
                  <c:v>4.2075555555555564</c:v>
                </c:pt>
                <c:pt idx="10">
                  <c:v>4.1904395604395601</c:v>
                </c:pt>
                <c:pt idx="11">
                  <c:v>4.2364912280701752</c:v>
                </c:pt>
                <c:pt idx="12">
                  <c:v>4.2096721311475402</c:v>
                </c:pt>
                <c:pt idx="13">
                  <c:v>4.2269767441860475</c:v>
                </c:pt>
                <c:pt idx="14">
                  <c:v>4.21</c:v>
                </c:pt>
                <c:pt idx="15">
                  <c:v>4.1670652173913032</c:v>
                </c:pt>
                <c:pt idx="16">
                  <c:v>4.1861538461538483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5-433C-A2D1-BE2B4415D11E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0">
                  <c:v>4.1222222222222236</c:v>
                </c:pt>
                <c:pt idx="1">
                  <c:v>4.1155555555555559</c:v>
                </c:pt>
                <c:pt idx="2">
                  <c:v>4.1058823529411761</c:v>
                </c:pt>
                <c:pt idx="3">
                  <c:v>4.1510526315789464</c:v>
                </c:pt>
                <c:pt idx="4">
                  <c:v>4.1510526315789464</c:v>
                </c:pt>
                <c:pt idx="5">
                  <c:v>4.1140909090909101</c:v>
                </c:pt>
                <c:pt idx="6">
                  <c:v>4.1682352941176477</c:v>
                </c:pt>
                <c:pt idx="7">
                  <c:v>4.1776190476190482</c:v>
                </c:pt>
                <c:pt idx="8">
                  <c:v>4.1905555555555551</c:v>
                </c:pt>
                <c:pt idx="9">
                  <c:v>4.16</c:v>
                </c:pt>
                <c:pt idx="10">
                  <c:v>4.1581250000000001</c:v>
                </c:pt>
                <c:pt idx="11">
                  <c:v>4.1668421052631581</c:v>
                </c:pt>
                <c:pt idx="12">
                  <c:v>4.1187500000000004</c:v>
                </c:pt>
                <c:pt idx="13">
                  <c:v>4.1793749999999994</c:v>
                </c:pt>
                <c:pt idx="14">
                  <c:v>4.1511111111111108</c:v>
                </c:pt>
                <c:pt idx="15">
                  <c:v>4.1400000000000006</c:v>
                </c:pt>
                <c:pt idx="16">
                  <c:v>4.1494117647058815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5-433C-A2D1-BE2B4415D11E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0">
                  <c:v>4.1449999999999996</c:v>
                </c:pt>
                <c:pt idx="1">
                  <c:v>4.0609999999999999</c:v>
                </c:pt>
                <c:pt idx="2">
                  <c:v>4.0250000000000004</c:v>
                </c:pt>
                <c:pt idx="3">
                  <c:v>4.0330000000000004</c:v>
                </c:pt>
                <c:pt idx="4">
                  <c:v>4.0830000000000002</c:v>
                </c:pt>
                <c:pt idx="5">
                  <c:v>4.093</c:v>
                </c:pt>
                <c:pt idx="6">
                  <c:v>4.0819999999999999</c:v>
                </c:pt>
                <c:pt idx="7">
                  <c:v>4.0860000000000003</c:v>
                </c:pt>
                <c:pt idx="8">
                  <c:v>3.9859999999999998</c:v>
                </c:pt>
                <c:pt idx="9">
                  <c:v>4.0149999999999997</c:v>
                </c:pt>
                <c:pt idx="10">
                  <c:v>4.1310000000000002</c:v>
                </c:pt>
                <c:pt idx="11">
                  <c:v>4.1779999999999999</c:v>
                </c:pt>
                <c:pt idx="12">
                  <c:v>4.17</c:v>
                </c:pt>
                <c:pt idx="13">
                  <c:v>4.101</c:v>
                </c:pt>
                <c:pt idx="14">
                  <c:v>4.1150000000000002</c:v>
                </c:pt>
                <c:pt idx="15">
                  <c:v>4.109</c:v>
                </c:pt>
                <c:pt idx="16">
                  <c:v>4.1020000000000003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5-433C-A2D1-BE2B4415D11E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4.1625000000000014</c:v>
                </c:pt>
                <c:pt idx="2">
                  <c:v>4.1850000000000005</c:v>
                </c:pt>
                <c:pt idx="3">
                  <c:v>4.173684210526317</c:v>
                </c:pt>
                <c:pt idx="4">
                  <c:v>4.1578947368421071</c:v>
                </c:pt>
                <c:pt idx="5">
                  <c:v>4.1954545454545462</c:v>
                </c:pt>
                <c:pt idx="6">
                  <c:v>4.205000000000001</c:v>
                </c:pt>
                <c:pt idx="7">
                  <c:v>4.2000000000000011</c:v>
                </c:pt>
                <c:pt idx="8">
                  <c:v>4.1900000000000013</c:v>
                </c:pt>
                <c:pt idx="9">
                  <c:v>4.1952380952380972</c:v>
                </c:pt>
                <c:pt idx="10">
                  <c:v>4.1950000000000021</c:v>
                </c:pt>
                <c:pt idx="11">
                  <c:v>4.1947368421052644</c:v>
                </c:pt>
                <c:pt idx="12">
                  <c:v>4.1950000000000021</c:v>
                </c:pt>
                <c:pt idx="13">
                  <c:v>4.2000000000000011</c:v>
                </c:pt>
                <c:pt idx="14">
                  <c:v>4.1857142857142851</c:v>
                </c:pt>
                <c:pt idx="15">
                  <c:v>4.2</c:v>
                </c:pt>
                <c:pt idx="16">
                  <c:v>4.1916666666666673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5-433C-A2D1-BE2B4415D11E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0">
                  <c:v>4.1756250000000001</c:v>
                </c:pt>
                <c:pt idx="1">
                  <c:v>4.2007716049382715</c:v>
                </c:pt>
                <c:pt idx="2">
                  <c:v>4.1973076923076924</c:v>
                </c:pt>
                <c:pt idx="3">
                  <c:v>4.1664444444444451</c:v>
                </c:pt>
                <c:pt idx="4">
                  <c:v>4.154801587301586</c:v>
                </c:pt>
                <c:pt idx="5">
                  <c:v>4.2011666666666665</c:v>
                </c:pt>
                <c:pt idx="6">
                  <c:v>4.1781172839506171</c:v>
                </c:pt>
                <c:pt idx="7">
                  <c:v>4.2141666666666673</c:v>
                </c:pt>
                <c:pt idx="8">
                  <c:v>4.2152777777777768</c:v>
                </c:pt>
                <c:pt idx="9">
                  <c:v>4.2008602150537628</c:v>
                </c:pt>
                <c:pt idx="10">
                  <c:v>4.2045161290322577</c:v>
                </c:pt>
                <c:pt idx="11">
                  <c:v>4.2045161290322577</c:v>
                </c:pt>
                <c:pt idx="12">
                  <c:v>4.1985909090909095</c:v>
                </c:pt>
                <c:pt idx="13">
                  <c:v>4.2045217391304339</c:v>
                </c:pt>
                <c:pt idx="14">
                  <c:v>4.1927500000000011</c:v>
                </c:pt>
                <c:pt idx="15">
                  <c:v>4.2086250000000005</c:v>
                </c:pt>
                <c:pt idx="16">
                  <c:v>4.204944444444445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15-433C-A2D1-BE2B4415D11E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0">
                  <c:v>4.1929999999999996</c:v>
                </c:pt>
                <c:pt idx="1">
                  <c:v>4.2130000000000001</c:v>
                </c:pt>
                <c:pt idx="2">
                  <c:v>4.194</c:v>
                </c:pt>
                <c:pt idx="3">
                  <c:v>4.2030000000000003</c:v>
                </c:pt>
                <c:pt idx="4">
                  <c:v>4.2030000000000003</c:v>
                </c:pt>
                <c:pt idx="5">
                  <c:v>4.2300000000000004</c:v>
                </c:pt>
                <c:pt idx="6">
                  <c:v>4.2619999999999996</c:v>
                </c:pt>
                <c:pt idx="7">
                  <c:v>4.2640000000000002</c:v>
                </c:pt>
                <c:pt idx="8">
                  <c:v>4.2729999999999997</c:v>
                </c:pt>
                <c:pt idx="9">
                  <c:v>4.218</c:v>
                </c:pt>
                <c:pt idx="10">
                  <c:v>4.2069999999999999</c:v>
                </c:pt>
                <c:pt idx="11">
                  <c:v>4.1980000000000004</c:v>
                </c:pt>
                <c:pt idx="12">
                  <c:v>4.2009999999999996</c:v>
                </c:pt>
                <c:pt idx="13">
                  <c:v>4.1559999999999997</c:v>
                </c:pt>
                <c:pt idx="14">
                  <c:v>4.1500000000000004</c:v>
                </c:pt>
                <c:pt idx="15">
                  <c:v>4.1360000000000001</c:v>
                </c:pt>
                <c:pt idx="16">
                  <c:v>4.133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15-433C-A2D1-BE2B4415D11E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0">
                  <c:v>4.12</c:v>
                </c:pt>
                <c:pt idx="1">
                  <c:v>4.1399999999999997</c:v>
                </c:pt>
                <c:pt idx="2">
                  <c:v>4.12</c:v>
                </c:pt>
                <c:pt idx="3">
                  <c:v>4.1100000000000003</c:v>
                </c:pt>
                <c:pt idx="4">
                  <c:v>4.1399999999999997</c:v>
                </c:pt>
                <c:pt idx="5">
                  <c:v>4.1900000000000004</c:v>
                </c:pt>
                <c:pt idx="6">
                  <c:v>4.24</c:v>
                </c:pt>
                <c:pt idx="7">
                  <c:v>4.26</c:v>
                </c:pt>
                <c:pt idx="8">
                  <c:v>4.24</c:v>
                </c:pt>
                <c:pt idx="9">
                  <c:v>4.22</c:v>
                </c:pt>
                <c:pt idx="10">
                  <c:v>4.26</c:v>
                </c:pt>
                <c:pt idx="11">
                  <c:v>4.25</c:v>
                </c:pt>
                <c:pt idx="12">
                  <c:v>4.22</c:v>
                </c:pt>
                <c:pt idx="13">
                  <c:v>4.25</c:v>
                </c:pt>
                <c:pt idx="14">
                  <c:v>4.2699999999999996</c:v>
                </c:pt>
                <c:pt idx="15">
                  <c:v>4.29</c:v>
                </c:pt>
                <c:pt idx="16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15-433C-A2D1-BE2B4415D11E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1">
                  <c:v>4.16</c:v>
                </c:pt>
                <c:pt idx="2">
                  <c:v>4.1399999999999997</c:v>
                </c:pt>
                <c:pt idx="3">
                  <c:v>4.13</c:v>
                </c:pt>
                <c:pt idx="4">
                  <c:v>4.1100000000000003</c:v>
                </c:pt>
                <c:pt idx="5">
                  <c:v>4.12</c:v>
                </c:pt>
                <c:pt idx="6">
                  <c:v>4.1500000000000004</c:v>
                </c:pt>
                <c:pt idx="7">
                  <c:v>4.18</c:v>
                </c:pt>
                <c:pt idx="8">
                  <c:v>4.21</c:v>
                </c:pt>
                <c:pt idx="9">
                  <c:v>4.25</c:v>
                </c:pt>
                <c:pt idx="10">
                  <c:v>4.3</c:v>
                </c:pt>
                <c:pt idx="11">
                  <c:v>4.2699999999999996</c:v>
                </c:pt>
                <c:pt idx="12">
                  <c:v>4.28</c:v>
                </c:pt>
                <c:pt idx="13">
                  <c:v>4.29</c:v>
                </c:pt>
                <c:pt idx="14">
                  <c:v>4.2300000000000004</c:v>
                </c:pt>
                <c:pt idx="15">
                  <c:v>4.22</c:v>
                </c:pt>
                <c:pt idx="16">
                  <c:v>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15-433C-A2D1-BE2B4415D11E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2">
                  <c:v>4.2000000000000011</c:v>
                </c:pt>
                <c:pt idx="3">
                  <c:v>4.253333333333333</c:v>
                </c:pt>
                <c:pt idx="4">
                  <c:v>4.2785714285714276</c:v>
                </c:pt>
                <c:pt idx="5">
                  <c:v>4.2533333333333339</c:v>
                </c:pt>
                <c:pt idx="6">
                  <c:v>4.1933333333333342</c:v>
                </c:pt>
                <c:pt idx="7">
                  <c:v>4.1857142857142868</c:v>
                </c:pt>
                <c:pt idx="8">
                  <c:v>4.160000000000001</c:v>
                </c:pt>
                <c:pt idx="9">
                  <c:v>4.2400000000000011</c:v>
                </c:pt>
                <c:pt idx="10">
                  <c:v>4.1933333333333342</c:v>
                </c:pt>
                <c:pt idx="11">
                  <c:v>4.2000000000000011</c:v>
                </c:pt>
                <c:pt idx="12">
                  <c:v>4.2333333333333352</c:v>
                </c:pt>
                <c:pt idx="13">
                  <c:v>4.2000000000000011</c:v>
                </c:pt>
                <c:pt idx="14">
                  <c:v>4.1928571428571439</c:v>
                </c:pt>
                <c:pt idx="15">
                  <c:v>4.1866666666666683</c:v>
                </c:pt>
                <c:pt idx="16">
                  <c:v>4.2210526315789476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15-433C-A2D1-BE2B4415D11E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15-433C-A2D1-BE2B4415D11E}"/>
            </c:ext>
          </c:extLst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4.1602998130117701</c:v>
                </c:pt>
                <c:pt idx="1">
                  <c:v>4.1530447486177877</c:v>
                </c:pt>
                <c:pt idx="2">
                  <c:v>4.1506657231733595</c:v>
                </c:pt>
                <c:pt idx="3">
                  <c:v>4.15917814497484</c:v>
                </c:pt>
                <c:pt idx="4">
                  <c:v>4.1655871256387087</c:v>
                </c:pt>
                <c:pt idx="5">
                  <c:v>4.1770849591584875</c:v>
                </c:pt>
                <c:pt idx="6">
                  <c:v>4.1826920930128191</c:v>
                </c:pt>
                <c:pt idx="7">
                  <c:v>4.1916295986622076</c:v>
                </c:pt>
                <c:pt idx="8">
                  <c:v>4.180661825572801</c:v>
                </c:pt>
                <c:pt idx="9">
                  <c:v>4.1878153865847416</c:v>
                </c:pt>
                <c:pt idx="10">
                  <c:v>4.2029914022805155</c:v>
                </c:pt>
                <c:pt idx="11">
                  <c:v>4.2102086304470863</c:v>
                </c:pt>
                <c:pt idx="12">
                  <c:v>4.203134637357179</c:v>
                </c:pt>
                <c:pt idx="13">
                  <c:v>4.2020873483316485</c:v>
                </c:pt>
                <c:pt idx="14">
                  <c:v>4.1912432539682545</c:v>
                </c:pt>
                <c:pt idx="15">
                  <c:v>4.188697226867335</c:v>
                </c:pt>
                <c:pt idx="16">
                  <c:v>4.1913229353549797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15-433C-A2D1-BE2B4415D11E}"/>
            </c:ext>
          </c:extLst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7.6521739130434696E-2</c:v>
                </c:pt>
                <c:pt idx="1">
                  <c:v>0.15200000000000014</c:v>
                </c:pt>
                <c:pt idx="2">
                  <c:v>0.17500000000000071</c:v>
                </c:pt>
                <c:pt idx="3">
                  <c:v>0.2203333333333326</c:v>
                </c:pt>
                <c:pt idx="4">
                  <c:v>0.1955714285714274</c:v>
                </c:pt>
                <c:pt idx="5">
                  <c:v>0.16033333333333388</c:v>
                </c:pt>
                <c:pt idx="6">
                  <c:v>0.17999999999999972</c:v>
                </c:pt>
                <c:pt idx="7">
                  <c:v>0.17799999999999994</c:v>
                </c:pt>
                <c:pt idx="8">
                  <c:v>0.28699999999999992</c:v>
                </c:pt>
                <c:pt idx="9">
                  <c:v>0.23500000000000032</c:v>
                </c:pt>
                <c:pt idx="10">
                  <c:v>0.16899999999999959</c:v>
                </c:pt>
                <c:pt idx="11">
                  <c:v>0.10315789473684145</c:v>
                </c:pt>
                <c:pt idx="12">
                  <c:v>0.16124999999999989</c:v>
                </c:pt>
                <c:pt idx="13">
                  <c:v>0.18900000000000006</c:v>
                </c:pt>
                <c:pt idx="14">
                  <c:v>0.15499999999999936</c:v>
                </c:pt>
                <c:pt idx="15">
                  <c:v>0.18100000000000005</c:v>
                </c:pt>
                <c:pt idx="16">
                  <c:v>0.15799999999999947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C15-433C-A2D1-BE2B4415D11E}"/>
            </c:ext>
          </c:extLst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C15-433C-A2D1-BE2B4415D11E}"/>
            </c:ext>
          </c:extLst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4.4000000000000004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4.4000000000000004</c:v>
                </c:pt>
                <c:pt idx="4">
                  <c:v>4.4000000000000004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C15-433C-A2D1-BE2B4415D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22720"/>
        <c:axId val="208624640"/>
      </c:lineChart>
      <c:catAx>
        <c:axId val="2086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624640"/>
        <c:scaling>
          <c:orientation val="minMax"/>
          <c:max val="4.5999999999999996"/>
          <c:min val="3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862272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72913992297846E-2"/>
          <c:y val="7.6158940397350966E-2"/>
          <c:w val="0.69833119383825359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0">
                  <c:v>1.9789189189189185</c:v>
                </c:pt>
                <c:pt idx="1">
                  <c:v>1.9658823529411766</c:v>
                </c:pt>
                <c:pt idx="2">
                  <c:v>1.9699999999999995</c:v>
                </c:pt>
                <c:pt idx="3">
                  <c:v>1.9815789473684213</c:v>
                </c:pt>
                <c:pt idx="4">
                  <c:v>1.9943750000000002</c:v>
                </c:pt>
                <c:pt idx="5">
                  <c:v>1.9823529411764704</c:v>
                </c:pt>
                <c:pt idx="6">
                  <c:v>1.9779166666666663</c:v>
                </c:pt>
                <c:pt idx="7">
                  <c:v>1.9688461538461541</c:v>
                </c:pt>
                <c:pt idx="8">
                  <c:v>2.0163636363636361</c:v>
                </c:pt>
                <c:pt idx="9">
                  <c:v>1.9999999999999996</c:v>
                </c:pt>
                <c:pt idx="10">
                  <c:v>1.9825000000000004</c:v>
                </c:pt>
                <c:pt idx="11">
                  <c:v>1.9949999999999997</c:v>
                </c:pt>
                <c:pt idx="12">
                  <c:v>1.9939999999999998</c:v>
                </c:pt>
                <c:pt idx="13">
                  <c:v>1.9969999999999999</c:v>
                </c:pt>
                <c:pt idx="14">
                  <c:v>1.9943749999999996</c:v>
                </c:pt>
                <c:pt idx="15">
                  <c:v>1.977307692307692</c:v>
                </c:pt>
                <c:pt idx="16">
                  <c:v>1.9818181818181819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B-48E0-9689-646C5D55CBDA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0">
                  <c:v>2.085744680851064</c:v>
                </c:pt>
                <c:pt idx="1">
                  <c:v>1.962407407407406</c:v>
                </c:pt>
                <c:pt idx="2">
                  <c:v>1.9462962962962966</c:v>
                </c:pt>
                <c:pt idx="3">
                  <c:v>1.9426136363636375</c:v>
                </c:pt>
                <c:pt idx="4">
                  <c:v>1.9691566265060234</c:v>
                </c:pt>
                <c:pt idx="5">
                  <c:v>1.9695294117647051</c:v>
                </c:pt>
                <c:pt idx="6">
                  <c:v>2.0253409090909105</c:v>
                </c:pt>
                <c:pt idx="7">
                  <c:v>2.0074157303370783</c:v>
                </c:pt>
                <c:pt idx="8">
                  <c:v>1.9853086419753079</c:v>
                </c:pt>
                <c:pt idx="9">
                  <c:v>1.9908333333333328</c:v>
                </c:pt>
                <c:pt idx="10">
                  <c:v>1.9820879120879111</c:v>
                </c:pt>
                <c:pt idx="11">
                  <c:v>2.0340384615384619</c:v>
                </c:pt>
                <c:pt idx="12">
                  <c:v>2.0054545454545458</c:v>
                </c:pt>
                <c:pt idx="13">
                  <c:v>1.9953932584269658</c:v>
                </c:pt>
                <c:pt idx="14">
                  <c:v>1.9970000000000001</c:v>
                </c:pt>
                <c:pt idx="15">
                  <c:v>1.9780898876404487</c:v>
                </c:pt>
                <c:pt idx="16">
                  <c:v>1.9717045454545454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B-48E0-9689-646C5D55CBDA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0">
                  <c:v>2.0099999999999998</c:v>
                </c:pt>
                <c:pt idx="1">
                  <c:v>2.0531250000000001</c:v>
                </c:pt>
                <c:pt idx="2">
                  <c:v>2.0222941176470592</c:v>
                </c:pt>
                <c:pt idx="3">
                  <c:v>2.0684117647058824</c:v>
                </c:pt>
                <c:pt idx="4">
                  <c:v>2.1420625000000002</c:v>
                </c:pt>
                <c:pt idx="5">
                  <c:v>2.0281578947368417</c:v>
                </c:pt>
                <c:pt idx="6">
                  <c:v>1.981235294117647</c:v>
                </c:pt>
                <c:pt idx="7">
                  <c:v>2.0680952380952382</c:v>
                </c:pt>
                <c:pt idx="8">
                  <c:v>2.0947647058823526</c:v>
                </c:pt>
                <c:pt idx="9">
                  <c:v>2.0925000000000002</c:v>
                </c:pt>
                <c:pt idx="10">
                  <c:v>2.0775333333333332</c:v>
                </c:pt>
                <c:pt idx="11">
                  <c:v>2.075764705882353</c:v>
                </c:pt>
                <c:pt idx="12">
                  <c:v>2.0993124999999999</c:v>
                </c:pt>
                <c:pt idx="13">
                  <c:v>2.0411333333333337</c:v>
                </c:pt>
                <c:pt idx="14">
                  <c:v>2.0444117647058819</c:v>
                </c:pt>
                <c:pt idx="15">
                  <c:v>2.0238888888888886</c:v>
                </c:pt>
                <c:pt idx="16">
                  <c:v>2.0125882352941171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5B-48E0-9689-646C5D55CBDA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1.946</c:v>
                </c:pt>
                <c:pt idx="1">
                  <c:v>2.0550000000000002</c:v>
                </c:pt>
                <c:pt idx="2">
                  <c:v>1.974</c:v>
                </c:pt>
                <c:pt idx="3">
                  <c:v>1.99</c:v>
                </c:pt>
                <c:pt idx="4">
                  <c:v>1.98</c:v>
                </c:pt>
                <c:pt idx="5">
                  <c:v>1.968</c:v>
                </c:pt>
                <c:pt idx="6">
                  <c:v>1.996</c:v>
                </c:pt>
                <c:pt idx="7">
                  <c:v>2.004</c:v>
                </c:pt>
                <c:pt idx="8">
                  <c:v>2.0089999999999999</c:v>
                </c:pt>
                <c:pt idx="9">
                  <c:v>2.0249999999999999</c:v>
                </c:pt>
                <c:pt idx="10">
                  <c:v>1.988</c:v>
                </c:pt>
                <c:pt idx="11">
                  <c:v>1.998</c:v>
                </c:pt>
                <c:pt idx="12">
                  <c:v>2.0129999999999999</c:v>
                </c:pt>
                <c:pt idx="13">
                  <c:v>2.0070000000000001</c:v>
                </c:pt>
                <c:pt idx="14">
                  <c:v>1.9689999999999999</c:v>
                </c:pt>
                <c:pt idx="15">
                  <c:v>1.9689999999999999</c:v>
                </c:pt>
                <c:pt idx="16">
                  <c:v>1.976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5B-48E0-9689-646C5D55CBDA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2.0481250000000002</c:v>
                </c:pt>
                <c:pt idx="2">
                  <c:v>2.0334999999999996</c:v>
                </c:pt>
                <c:pt idx="3">
                  <c:v>2.0263157894736841</c:v>
                </c:pt>
                <c:pt idx="4">
                  <c:v>2.0084210526315793</c:v>
                </c:pt>
                <c:pt idx="5">
                  <c:v>2.0186363636363636</c:v>
                </c:pt>
                <c:pt idx="6">
                  <c:v>2.0219999999999998</c:v>
                </c:pt>
                <c:pt idx="7">
                  <c:v>1.9899999999999991</c:v>
                </c:pt>
                <c:pt idx="8">
                  <c:v>1.9534999999999996</c:v>
                </c:pt>
                <c:pt idx="9">
                  <c:v>1.9690476190476192</c:v>
                </c:pt>
                <c:pt idx="10">
                  <c:v>2.0289999999999999</c:v>
                </c:pt>
                <c:pt idx="11">
                  <c:v>2.0042105263157892</c:v>
                </c:pt>
                <c:pt idx="12">
                  <c:v>1.9829999999999999</c:v>
                </c:pt>
                <c:pt idx="13">
                  <c:v>1.9694999999999996</c:v>
                </c:pt>
                <c:pt idx="14">
                  <c:v>1.9928571428571427</c:v>
                </c:pt>
                <c:pt idx="15">
                  <c:v>1.9642857142857142</c:v>
                </c:pt>
                <c:pt idx="16">
                  <c:v>1.9775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5B-48E0-9689-646C5D55CBDA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1.9897499999999999</c:v>
                </c:pt>
                <c:pt idx="1">
                  <c:v>1.9896379310344821</c:v>
                </c:pt>
                <c:pt idx="2">
                  <c:v>1.9607321428571429</c:v>
                </c:pt>
                <c:pt idx="3">
                  <c:v>1.9588461538461535</c:v>
                </c:pt>
                <c:pt idx="4">
                  <c:v>1.9392999999999998</c:v>
                </c:pt>
                <c:pt idx="5">
                  <c:v>2.0313260869565211</c:v>
                </c:pt>
                <c:pt idx="6">
                  <c:v>2.0209285714285716</c:v>
                </c:pt>
                <c:pt idx="7">
                  <c:v>2.0517413793103447</c:v>
                </c:pt>
                <c:pt idx="8">
                  <c:v>2.0203870967741939</c:v>
                </c:pt>
                <c:pt idx="9">
                  <c:v>1.9995909090909092</c:v>
                </c:pt>
                <c:pt idx="10">
                  <c:v>2.0018088235294118</c:v>
                </c:pt>
                <c:pt idx="11">
                  <c:v>2.0018088235294118</c:v>
                </c:pt>
                <c:pt idx="12">
                  <c:v>1.9885454545454544</c:v>
                </c:pt>
                <c:pt idx="13">
                  <c:v>1.9960869565217387</c:v>
                </c:pt>
                <c:pt idx="14">
                  <c:v>1.9638750000000005</c:v>
                </c:pt>
                <c:pt idx="15">
                  <c:v>1.9283333333333337</c:v>
                </c:pt>
                <c:pt idx="16">
                  <c:v>1.9096315789473688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5B-48E0-9689-646C5D55CBDA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0">
                  <c:v>2.008</c:v>
                </c:pt>
                <c:pt idx="1">
                  <c:v>1.98</c:v>
                </c:pt>
                <c:pt idx="2">
                  <c:v>1.958</c:v>
                </c:pt>
                <c:pt idx="3">
                  <c:v>2.0190000000000001</c:v>
                </c:pt>
                <c:pt idx="4">
                  <c:v>2.0870000000000002</c:v>
                </c:pt>
                <c:pt idx="5">
                  <c:v>2.0009999999999999</c:v>
                </c:pt>
                <c:pt idx="6">
                  <c:v>2.0379999999999998</c:v>
                </c:pt>
                <c:pt idx="7">
                  <c:v>2.06</c:v>
                </c:pt>
                <c:pt idx="8">
                  <c:v>2.089</c:v>
                </c:pt>
                <c:pt idx="9">
                  <c:v>2.073</c:v>
                </c:pt>
                <c:pt idx="10">
                  <c:v>2</c:v>
                </c:pt>
                <c:pt idx="11">
                  <c:v>1.962</c:v>
                </c:pt>
                <c:pt idx="12">
                  <c:v>1.9670000000000001</c:v>
                </c:pt>
                <c:pt idx="13">
                  <c:v>1.97</c:v>
                </c:pt>
                <c:pt idx="14">
                  <c:v>1.966</c:v>
                </c:pt>
                <c:pt idx="15">
                  <c:v>1.954</c:v>
                </c:pt>
                <c:pt idx="16">
                  <c:v>1.9450000000000001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5B-48E0-9689-646C5D55CBDA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0">
                  <c:v>1.9570000000000001</c:v>
                </c:pt>
                <c:pt idx="1">
                  <c:v>1.9590000000000001</c:v>
                </c:pt>
                <c:pt idx="2">
                  <c:v>1.98</c:v>
                </c:pt>
                <c:pt idx="3">
                  <c:v>1.9730000000000001</c:v>
                </c:pt>
                <c:pt idx="4">
                  <c:v>1.9630000000000001</c:v>
                </c:pt>
                <c:pt idx="5">
                  <c:v>1.966</c:v>
                </c:pt>
                <c:pt idx="6">
                  <c:v>1.9630000000000001</c:v>
                </c:pt>
                <c:pt idx="7">
                  <c:v>1.9810000000000001</c:v>
                </c:pt>
                <c:pt idx="8">
                  <c:v>1.986</c:v>
                </c:pt>
                <c:pt idx="9">
                  <c:v>1.9690000000000001</c:v>
                </c:pt>
                <c:pt idx="10">
                  <c:v>1.9630000000000001</c:v>
                </c:pt>
                <c:pt idx="11">
                  <c:v>1.976</c:v>
                </c:pt>
                <c:pt idx="12">
                  <c:v>1.9750000000000001</c:v>
                </c:pt>
                <c:pt idx="13">
                  <c:v>2.0030000000000001</c:v>
                </c:pt>
                <c:pt idx="14">
                  <c:v>1.962</c:v>
                </c:pt>
                <c:pt idx="15">
                  <c:v>1.9630000000000001</c:v>
                </c:pt>
                <c:pt idx="16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45B-48E0-9689-646C5D55CBDA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1">
                  <c:v>2.1</c:v>
                </c:pt>
                <c:pt idx="2">
                  <c:v>2.09</c:v>
                </c:pt>
                <c:pt idx="3">
                  <c:v>2.04</c:v>
                </c:pt>
                <c:pt idx="4">
                  <c:v>2.04</c:v>
                </c:pt>
                <c:pt idx="5">
                  <c:v>2.04</c:v>
                </c:pt>
                <c:pt idx="6">
                  <c:v>2.0499999999999998</c:v>
                </c:pt>
                <c:pt idx="7">
                  <c:v>2.0299999999999998</c:v>
                </c:pt>
                <c:pt idx="8">
                  <c:v>1.98</c:v>
                </c:pt>
                <c:pt idx="9">
                  <c:v>1.99</c:v>
                </c:pt>
                <c:pt idx="10">
                  <c:v>2</c:v>
                </c:pt>
                <c:pt idx="11">
                  <c:v>2.0099999999999998</c:v>
                </c:pt>
                <c:pt idx="12">
                  <c:v>2.0099999999999998</c:v>
                </c:pt>
                <c:pt idx="13">
                  <c:v>2.0099999999999998</c:v>
                </c:pt>
                <c:pt idx="14">
                  <c:v>2</c:v>
                </c:pt>
                <c:pt idx="15">
                  <c:v>1.99</c:v>
                </c:pt>
                <c:pt idx="16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45B-48E0-9689-646C5D55CBDA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2">
                  <c:v>1.9356000000000002</c:v>
                </c:pt>
                <c:pt idx="3">
                  <c:v>2.0499333333333336</c:v>
                </c:pt>
                <c:pt idx="4">
                  <c:v>2.0403333333333333</c:v>
                </c:pt>
                <c:pt idx="5">
                  <c:v>2.0391333333333335</c:v>
                </c:pt>
                <c:pt idx="6">
                  <c:v>1.9358666666666664</c:v>
                </c:pt>
                <c:pt idx="7">
                  <c:v>1.9601428571428572</c:v>
                </c:pt>
                <c:pt idx="8">
                  <c:v>1.9757999999999998</c:v>
                </c:pt>
                <c:pt idx="9">
                  <c:v>2.0331999999999999</c:v>
                </c:pt>
                <c:pt idx="10">
                  <c:v>1.9844000000000002</c:v>
                </c:pt>
                <c:pt idx="11">
                  <c:v>1.9910000000000001</c:v>
                </c:pt>
                <c:pt idx="12">
                  <c:v>1.9945000000000002</c:v>
                </c:pt>
                <c:pt idx="13">
                  <c:v>2.0800714285714283</c:v>
                </c:pt>
                <c:pt idx="14">
                  <c:v>2.0721428571428571</c:v>
                </c:pt>
                <c:pt idx="15">
                  <c:v>2.0187692307692306</c:v>
                </c:pt>
                <c:pt idx="16">
                  <c:v>2.0408750000000002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5B-48E0-9689-646C5D55CBDA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1.97</c:v>
                </c:pt>
                <c:pt idx="1">
                  <c:v>1.97</c:v>
                </c:pt>
                <c:pt idx="2">
                  <c:v>1.97</c:v>
                </c:pt>
                <c:pt idx="3">
                  <c:v>1.97</c:v>
                </c:pt>
                <c:pt idx="4">
                  <c:v>1.97</c:v>
                </c:pt>
                <c:pt idx="5">
                  <c:v>1.97</c:v>
                </c:pt>
                <c:pt idx="6">
                  <c:v>1.97</c:v>
                </c:pt>
                <c:pt idx="7">
                  <c:v>1.97</c:v>
                </c:pt>
                <c:pt idx="8">
                  <c:v>1.97</c:v>
                </c:pt>
                <c:pt idx="9">
                  <c:v>1.97</c:v>
                </c:pt>
                <c:pt idx="10">
                  <c:v>1.97</c:v>
                </c:pt>
                <c:pt idx="11">
                  <c:v>1.97</c:v>
                </c:pt>
                <c:pt idx="12">
                  <c:v>1.97</c:v>
                </c:pt>
                <c:pt idx="13">
                  <c:v>1.97</c:v>
                </c:pt>
                <c:pt idx="14">
                  <c:v>1.97</c:v>
                </c:pt>
                <c:pt idx="15">
                  <c:v>1.97</c:v>
                </c:pt>
                <c:pt idx="16">
                  <c:v>1.97</c:v>
                </c:pt>
                <c:pt idx="17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45B-48E0-9689-646C5D55CBDA}"/>
            </c:ext>
          </c:extLst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1.9964876571099974</c:v>
                </c:pt>
                <c:pt idx="1">
                  <c:v>2.0125752990425632</c:v>
                </c:pt>
                <c:pt idx="2">
                  <c:v>1.9870422556800498</c:v>
                </c:pt>
                <c:pt idx="3">
                  <c:v>2.0049699625091115</c:v>
                </c:pt>
                <c:pt idx="4">
                  <c:v>2.0163648512470935</c:v>
                </c:pt>
                <c:pt idx="5">
                  <c:v>2.0044136031604234</c:v>
                </c:pt>
                <c:pt idx="6">
                  <c:v>2.0010288107970462</c:v>
                </c:pt>
                <c:pt idx="7">
                  <c:v>2.0121241358731674</c:v>
                </c:pt>
                <c:pt idx="8">
                  <c:v>2.0110124080995488</c:v>
                </c:pt>
                <c:pt idx="9">
                  <c:v>2.014217186147186</c:v>
                </c:pt>
                <c:pt idx="10">
                  <c:v>2.0008330068950659</c:v>
                </c:pt>
                <c:pt idx="11">
                  <c:v>2.0047822517266014</c:v>
                </c:pt>
                <c:pt idx="12">
                  <c:v>2.0029812500000004</c:v>
                </c:pt>
                <c:pt idx="13">
                  <c:v>2.0069184976853469</c:v>
                </c:pt>
                <c:pt idx="14">
                  <c:v>1.996166176470588</c:v>
                </c:pt>
                <c:pt idx="15">
                  <c:v>1.9766674747225306</c:v>
                </c:pt>
                <c:pt idx="16">
                  <c:v>1.9775117541514213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5B-48E0-9689-646C5D55CBDA}"/>
            </c:ext>
          </c:extLst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0.13974468085106406</c:v>
                </c:pt>
                <c:pt idx="1">
                  <c:v>0.14100000000000001</c:v>
                </c:pt>
                <c:pt idx="2">
                  <c:v>0.15439999999999965</c:v>
                </c:pt>
                <c:pt idx="3">
                  <c:v>0.12579812834224491</c:v>
                </c:pt>
                <c:pt idx="4">
                  <c:v>0.2027625000000004</c:v>
                </c:pt>
                <c:pt idx="5">
                  <c:v>7.4000000000000066E-2</c:v>
                </c:pt>
                <c:pt idx="6">
                  <c:v>0.11413333333333342</c:v>
                </c:pt>
                <c:pt idx="7">
                  <c:v>0.10795238095238102</c:v>
                </c:pt>
                <c:pt idx="8">
                  <c:v>0.14126470588235307</c:v>
                </c:pt>
                <c:pt idx="9">
                  <c:v>0.12350000000000017</c:v>
                </c:pt>
                <c:pt idx="10">
                  <c:v>0.11453333333333315</c:v>
                </c:pt>
                <c:pt idx="11">
                  <c:v>0.11376470588235299</c:v>
                </c:pt>
                <c:pt idx="12">
                  <c:v>0.13231249999999983</c:v>
                </c:pt>
                <c:pt idx="13">
                  <c:v>0.11057142857142876</c:v>
                </c:pt>
                <c:pt idx="14">
                  <c:v>0.1101428571428571</c:v>
                </c:pt>
                <c:pt idx="15">
                  <c:v>9.555555555555495E-2</c:v>
                </c:pt>
                <c:pt idx="16">
                  <c:v>0.13124342105263143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45B-48E0-9689-646C5D55CBDA}"/>
            </c:ext>
          </c:extLst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1.77</c:v>
                </c:pt>
                <c:pt idx="1">
                  <c:v>1.77</c:v>
                </c:pt>
                <c:pt idx="2">
                  <c:v>1.77</c:v>
                </c:pt>
                <c:pt idx="3">
                  <c:v>1.77</c:v>
                </c:pt>
                <c:pt idx="4">
                  <c:v>1.77</c:v>
                </c:pt>
                <c:pt idx="5">
                  <c:v>1.77</c:v>
                </c:pt>
                <c:pt idx="6">
                  <c:v>1.77</c:v>
                </c:pt>
                <c:pt idx="7">
                  <c:v>1.77</c:v>
                </c:pt>
                <c:pt idx="8">
                  <c:v>1.77</c:v>
                </c:pt>
                <c:pt idx="9">
                  <c:v>1.77</c:v>
                </c:pt>
                <c:pt idx="10">
                  <c:v>1.77</c:v>
                </c:pt>
                <c:pt idx="11">
                  <c:v>1.77</c:v>
                </c:pt>
                <c:pt idx="12">
                  <c:v>1.77</c:v>
                </c:pt>
                <c:pt idx="13">
                  <c:v>1.77</c:v>
                </c:pt>
                <c:pt idx="14">
                  <c:v>1.77</c:v>
                </c:pt>
                <c:pt idx="15">
                  <c:v>1.77</c:v>
                </c:pt>
                <c:pt idx="16">
                  <c:v>1.77</c:v>
                </c:pt>
                <c:pt idx="17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45B-48E0-9689-646C5D55CBDA}"/>
            </c:ext>
          </c:extLst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2.17</c:v>
                </c:pt>
                <c:pt idx="1">
                  <c:v>2.17</c:v>
                </c:pt>
                <c:pt idx="2">
                  <c:v>2.17</c:v>
                </c:pt>
                <c:pt idx="3">
                  <c:v>2.17</c:v>
                </c:pt>
                <c:pt idx="4">
                  <c:v>2.17</c:v>
                </c:pt>
                <c:pt idx="5">
                  <c:v>2.17</c:v>
                </c:pt>
                <c:pt idx="6">
                  <c:v>2.17</c:v>
                </c:pt>
                <c:pt idx="7">
                  <c:v>2.17</c:v>
                </c:pt>
                <c:pt idx="8">
                  <c:v>2.17</c:v>
                </c:pt>
                <c:pt idx="9">
                  <c:v>2.17</c:v>
                </c:pt>
                <c:pt idx="10">
                  <c:v>2.17</c:v>
                </c:pt>
                <c:pt idx="11">
                  <c:v>2.17</c:v>
                </c:pt>
                <c:pt idx="12">
                  <c:v>2.17</c:v>
                </c:pt>
                <c:pt idx="13">
                  <c:v>2.17</c:v>
                </c:pt>
                <c:pt idx="14">
                  <c:v>2.17</c:v>
                </c:pt>
                <c:pt idx="15">
                  <c:v>2.17</c:v>
                </c:pt>
                <c:pt idx="16">
                  <c:v>2.17</c:v>
                </c:pt>
                <c:pt idx="17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45B-48E0-9689-646C5D55C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71424"/>
        <c:axId val="209281792"/>
      </c:lineChart>
      <c:catAx>
        <c:axId val="20927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8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281792"/>
        <c:scaling>
          <c:orientation val="minMax"/>
          <c:max val="2.3699999999999997"/>
          <c:min val="1.5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27142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61"/>
          <c:y val="0.13576191685717151"/>
          <c:w val="0.15789471393795929"/>
          <c:h val="0.84768233003132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19547136314373E-2"/>
          <c:y val="8.2781456953642543E-2"/>
          <c:w val="0.70481189095764751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0">
                  <c:v>6.3945945945945981</c:v>
                </c:pt>
                <c:pt idx="1">
                  <c:v>6.3911764705882383</c:v>
                </c:pt>
                <c:pt idx="2">
                  <c:v>6.4184210526315812</c:v>
                </c:pt>
                <c:pt idx="3">
                  <c:v>6.4210526315789505</c:v>
                </c:pt>
                <c:pt idx="4">
                  <c:v>6.4062500000000027</c:v>
                </c:pt>
                <c:pt idx="5">
                  <c:v>6.4029411764705912</c:v>
                </c:pt>
                <c:pt idx="6">
                  <c:v>6.3833333333333355</c:v>
                </c:pt>
                <c:pt idx="7">
                  <c:v>6.4076923076923089</c:v>
                </c:pt>
                <c:pt idx="8">
                  <c:v>6.4272727272727286</c:v>
                </c:pt>
                <c:pt idx="9">
                  <c:v>6.4350000000000023</c:v>
                </c:pt>
                <c:pt idx="10">
                  <c:v>6.4150000000000018</c:v>
                </c:pt>
                <c:pt idx="11">
                  <c:v>6.4150000000000018</c:v>
                </c:pt>
                <c:pt idx="12">
                  <c:v>6.4300000000000015</c:v>
                </c:pt>
                <c:pt idx="13">
                  <c:v>6.410000000000001</c:v>
                </c:pt>
                <c:pt idx="14">
                  <c:v>6.4562500000000007</c:v>
                </c:pt>
                <c:pt idx="15">
                  <c:v>6.446153846153849</c:v>
                </c:pt>
                <c:pt idx="16">
                  <c:v>6.3909090909090915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0-4D57-9DD3-0BC307F5EB8C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0">
                  <c:v>6.4454347826086931</c:v>
                </c:pt>
                <c:pt idx="1">
                  <c:v>6.4259740259740266</c:v>
                </c:pt>
                <c:pt idx="2">
                  <c:v>6.4192592592592579</c:v>
                </c:pt>
                <c:pt idx="3">
                  <c:v>6.5072727272727269</c:v>
                </c:pt>
                <c:pt idx="4">
                  <c:v>6.535000000000001</c:v>
                </c:pt>
                <c:pt idx="5">
                  <c:v>6.5423711340206161</c:v>
                </c:pt>
                <c:pt idx="6">
                  <c:v>6.5474257425742532</c:v>
                </c:pt>
                <c:pt idx="7">
                  <c:v>6.5502884615384582</c:v>
                </c:pt>
                <c:pt idx="8">
                  <c:v>6.5389583333333272</c:v>
                </c:pt>
                <c:pt idx="9">
                  <c:v>6.5434482758620698</c:v>
                </c:pt>
                <c:pt idx="10">
                  <c:v>6.55480392156863</c:v>
                </c:pt>
                <c:pt idx="11">
                  <c:v>6.5918750000000008</c:v>
                </c:pt>
                <c:pt idx="12">
                  <c:v>6.4867857142857153</c:v>
                </c:pt>
                <c:pt idx="13">
                  <c:v>6.4853409090909118</c:v>
                </c:pt>
                <c:pt idx="14">
                  <c:v>6.5</c:v>
                </c:pt>
                <c:pt idx="15">
                  <c:v>6.4630000000000019</c:v>
                </c:pt>
                <c:pt idx="16">
                  <c:v>6.4697777777777787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0-4D57-9DD3-0BC307F5EB8C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0">
                  <c:v>6.3526315789473689</c:v>
                </c:pt>
                <c:pt idx="1">
                  <c:v>6.3277777777777766</c:v>
                </c:pt>
                <c:pt idx="2">
                  <c:v>6.3052631578947356</c:v>
                </c:pt>
                <c:pt idx="3">
                  <c:v>6.45</c:v>
                </c:pt>
                <c:pt idx="4">
                  <c:v>6.49</c:v>
                </c:pt>
                <c:pt idx="5">
                  <c:v>6.3818181818181836</c:v>
                </c:pt>
                <c:pt idx="6">
                  <c:v>6.3904761904761926</c:v>
                </c:pt>
                <c:pt idx="7">
                  <c:v>6.3818181818181836</c:v>
                </c:pt>
                <c:pt idx="8">
                  <c:v>6.3363636363636369</c:v>
                </c:pt>
                <c:pt idx="9">
                  <c:v>6.3166666666666664</c:v>
                </c:pt>
                <c:pt idx="10">
                  <c:v>6.2909090909090901</c:v>
                </c:pt>
                <c:pt idx="11">
                  <c:v>6.3285714285714292</c:v>
                </c:pt>
                <c:pt idx="12">
                  <c:v>6.3764705882352937</c:v>
                </c:pt>
                <c:pt idx="13">
                  <c:v>6.352631578947368</c:v>
                </c:pt>
                <c:pt idx="14">
                  <c:v>6.3149999999999995</c:v>
                </c:pt>
                <c:pt idx="15">
                  <c:v>6.4090909090909101</c:v>
                </c:pt>
                <c:pt idx="16">
                  <c:v>6.4250000000000016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70-4D57-9DD3-0BC307F5EB8C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0">
                  <c:v>6.4349999999999996</c:v>
                </c:pt>
                <c:pt idx="1">
                  <c:v>6.4210000000000003</c:v>
                </c:pt>
                <c:pt idx="2">
                  <c:v>6.4009999999999998</c:v>
                </c:pt>
                <c:pt idx="3">
                  <c:v>6.4039999999999999</c:v>
                </c:pt>
                <c:pt idx="4">
                  <c:v>6.3849999999999998</c:v>
                </c:pt>
                <c:pt idx="5">
                  <c:v>6.4109999999999996</c:v>
                </c:pt>
                <c:pt idx="6">
                  <c:v>6.4450000000000003</c:v>
                </c:pt>
                <c:pt idx="7">
                  <c:v>6.423</c:v>
                </c:pt>
                <c:pt idx="8">
                  <c:v>6.46</c:v>
                </c:pt>
                <c:pt idx="9">
                  <c:v>6.4550000000000001</c:v>
                </c:pt>
                <c:pt idx="10">
                  <c:v>6.423</c:v>
                </c:pt>
                <c:pt idx="11">
                  <c:v>6.3970000000000002</c:v>
                </c:pt>
                <c:pt idx="12">
                  <c:v>6.4320000000000004</c:v>
                </c:pt>
                <c:pt idx="13">
                  <c:v>6.4109999999999996</c:v>
                </c:pt>
                <c:pt idx="14">
                  <c:v>6.4009999999999998</c:v>
                </c:pt>
                <c:pt idx="15">
                  <c:v>6.4729999999999999</c:v>
                </c:pt>
                <c:pt idx="16">
                  <c:v>6.5030000000000001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70-4D57-9DD3-0BC307F5EB8C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6.4062500000000009</c:v>
                </c:pt>
                <c:pt idx="2">
                  <c:v>6.4700000000000006</c:v>
                </c:pt>
                <c:pt idx="3">
                  <c:v>6.4894736842105267</c:v>
                </c:pt>
                <c:pt idx="4">
                  <c:v>6.4473684210526327</c:v>
                </c:pt>
                <c:pt idx="5">
                  <c:v>6.4136363636363649</c:v>
                </c:pt>
                <c:pt idx="6">
                  <c:v>6.4000000000000012</c:v>
                </c:pt>
                <c:pt idx="7">
                  <c:v>6.4100000000000019</c:v>
                </c:pt>
                <c:pt idx="8">
                  <c:v>6.4050000000000011</c:v>
                </c:pt>
                <c:pt idx="9">
                  <c:v>6.4047619047619078</c:v>
                </c:pt>
                <c:pt idx="10">
                  <c:v>6.4050000000000029</c:v>
                </c:pt>
                <c:pt idx="11">
                  <c:v>6.4052631578947388</c:v>
                </c:pt>
                <c:pt idx="12">
                  <c:v>6.4050000000000011</c:v>
                </c:pt>
                <c:pt idx="13">
                  <c:v>6.4000000000000012</c:v>
                </c:pt>
                <c:pt idx="14">
                  <c:v>6.4285714285714288</c:v>
                </c:pt>
                <c:pt idx="15">
                  <c:v>6.4428571428571422</c:v>
                </c:pt>
                <c:pt idx="16">
                  <c:v>6.4333333333333336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70-4D57-9DD3-0BC307F5EB8C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0">
                  <c:v>6.4</c:v>
                </c:pt>
                <c:pt idx="1">
                  <c:v>6.3568965517241409</c:v>
                </c:pt>
                <c:pt idx="2">
                  <c:v>6.3511904761904789</c:v>
                </c:pt>
                <c:pt idx="3">
                  <c:v>6.3580645161290352</c:v>
                </c:pt>
                <c:pt idx="4">
                  <c:v>6.3419540229885083</c:v>
                </c:pt>
                <c:pt idx="5">
                  <c:v>6.3579545454545459</c:v>
                </c:pt>
                <c:pt idx="6">
                  <c:v>6.3321428571428573</c:v>
                </c:pt>
                <c:pt idx="7">
                  <c:v>6.302873563218391</c:v>
                </c:pt>
                <c:pt idx="8">
                  <c:v>6.2806451612903231</c:v>
                </c:pt>
                <c:pt idx="9">
                  <c:v>6.3166666666666691</c:v>
                </c:pt>
                <c:pt idx="10">
                  <c:v>6.3205882352941201</c:v>
                </c:pt>
                <c:pt idx="11">
                  <c:v>6.3205882352941201</c:v>
                </c:pt>
                <c:pt idx="12">
                  <c:v>6.4895454545454534</c:v>
                </c:pt>
                <c:pt idx="13">
                  <c:v>6.442608695652174</c:v>
                </c:pt>
                <c:pt idx="14">
                  <c:v>6.425833333333336</c:v>
                </c:pt>
                <c:pt idx="15">
                  <c:v>6.4008333333333356</c:v>
                </c:pt>
                <c:pt idx="16">
                  <c:v>6.4036842105263156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70-4D57-9DD3-0BC307F5EB8C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0">
                  <c:v>6.3170000000000002</c:v>
                </c:pt>
                <c:pt idx="1">
                  <c:v>6.3</c:v>
                </c:pt>
                <c:pt idx="2">
                  <c:v>6.4409999999999998</c:v>
                </c:pt>
                <c:pt idx="3">
                  <c:v>6.4080000000000004</c:v>
                </c:pt>
                <c:pt idx="4">
                  <c:v>6.3979999999999997</c:v>
                </c:pt>
                <c:pt idx="5">
                  <c:v>6.4429999999999996</c:v>
                </c:pt>
                <c:pt idx="6">
                  <c:v>6.4480000000000004</c:v>
                </c:pt>
                <c:pt idx="7">
                  <c:v>6.43</c:v>
                </c:pt>
                <c:pt idx="8">
                  <c:v>6.3540000000000001</c:v>
                </c:pt>
                <c:pt idx="9">
                  <c:v>6.35</c:v>
                </c:pt>
                <c:pt idx="10">
                  <c:v>6.3559999999999999</c:v>
                </c:pt>
                <c:pt idx="11">
                  <c:v>6.3330000000000002</c:v>
                </c:pt>
                <c:pt idx="12">
                  <c:v>6.3319999999999999</c:v>
                </c:pt>
                <c:pt idx="13">
                  <c:v>6.3159999999999998</c:v>
                </c:pt>
                <c:pt idx="14">
                  <c:v>6.2939999999999996</c:v>
                </c:pt>
                <c:pt idx="15">
                  <c:v>6.31</c:v>
                </c:pt>
                <c:pt idx="16">
                  <c:v>6.3049999999999997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70-4D57-9DD3-0BC307F5EB8C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0">
                  <c:v>6.31</c:v>
                </c:pt>
                <c:pt idx="1">
                  <c:v>6.38</c:v>
                </c:pt>
                <c:pt idx="2">
                  <c:v>6.32</c:v>
                </c:pt>
                <c:pt idx="3">
                  <c:v>6.32</c:v>
                </c:pt>
                <c:pt idx="4">
                  <c:v>6.31</c:v>
                </c:pt>
                <c:pt idx="5">
                  <c:v>6.33</c:v>
                </c:pt>
                <c:pt idx="6">
                  <c:v>6.34</c:v>
                </c:pt>
                <c:pt idx="7">
                  <c:v>6.36</c:v>
                </c:pt>
                <c:pt idx="8">
                  <c:v>6.33</c:v>
                </c:pt>
                <c:pt idx="9">
                  <c:v>6.38</c:v>
                </c:pt>
                <c:pt idx="10">
                  <c:v>6.44</c:v>
                </c:pt>
                <c:pt idx="11">
                  <c:v>6.41</c:v>
                </c:pt>
                <c:pt idx="12">
                  <c:v>6.39</c:v>
                </c:pt>
                <c:pt idx="13">
                  <c:v>6.38</c:v>
                </c:pt>
                <c:pt idx="14">
                  <c:v>6.39</c:v>
                </c:pt>
                <c:pt idx="15">
                  <c:v>6.36</c:v>
                </c:pt>
                <c:pt idx="16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70-4D57-9DD3-0BC307F5EB8C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1">
                  <c:v>6.53</c:v>
                </c:pt>
                <c:pt idx="2">
                  <c:v>6.51</c:v>
                </c:pt>
                <c:pt idx="3">
                  <c:v>6.52</c:v>
                </c:pt>
                <c:pt idx="4">
                  <c:v>6.54</c:v>
                </c:pt>
                <c:pt idx="5">
                  <c:v>6.49</c:v>
                </c:pt>
                <c:pt idx="6">
                  <c:v>6.47</c:v>
                </c:pt>
                <c:pt idx="7">
                  <c:v>6.52</c:v>
                </c:pt>
                <c:pt idx="8">
                  <c:v>6.5</c:v>
                </c:pt>
                <c:pt idx="9">
                  <c:v>6.54</c:v>
                </c:pt>
                <c:pt idx="10">
                  <c:v>6.56</c:v>
                </c:pt>
                <c:pt idx="11">
                  <c:v>6.43</c:v>
                </c:pt>
                <c:pt idx="12">
                  <c:v>6.41</c:v>
                </c:pt>
                <c:pt idx="13">
                  <c:v>6.39</c:v>
                </c:pt>
                <c:pt idx="14">
                  <c:v>6.48</c:v>
                </c:pt>
                <c:pt idx="15">
                  <c:v>6.49</c:v>
                </c:pt>
                <c:pt idx="16">
                  <c:v>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70-4D57-9DD3-0BC307F5EB8C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2">
                  <c:v>6.5266666666666664</c:v>
                </c:pt>
                <c:pt idx="3">
                  <c:v>6.4866666666666672</c:v>
                </c:pt>
                <c:pt idx="4">
                  <c:v>6.4500000000000011</c:v>
                </c:pt>
                <c:pt idx="5">
                  <c:v>6.4866666666666664</c:v>
                </c:pt>
                <c:pt idx="6">
                  <c:v>6.4066666666666672</c:v>
                </c:pt>
                <c:pt idx="7">
                  <c:v>6.3785714285714281</c:v>
                </c:pt>
                <c:pt idx="8">
                  <c:v>6.36</c:v>
                </c:pt>
                <c:pt idx="9">
                  <c:v>6.4933333333333341</c:v>
                </c:pt>
                <c:pt idx="10">
                  <c:v>6.4</c:v>
                </c:pt>
                <c:pt idx="11">
                  <c:v>6.4923076923076923</c:v>
                </c:pt>
                <c:pt idx="12">
                  <c:v>6.5999999999999979</c:v>
                </c:pt>
                <c:pt idx="13">
                  <c:v>6.4285714285714288</c:v>
                </c:pt>
                <c:pt idx="14">
                  <c:v>6.3933333333333344</c:v>
                </c:pt>
                <c:pt idx="15">
                  <c:v>6.5133333333333336</c:v>
                </c:pt>
                <c:pt idx="16">
                  <c:v>6.5368421052631565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70-4D57-9DD3-0BC307F5EB8C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70-4D57-9DD3-0BC307F5EB8C}"/>
            </c:ext>
          </c:extLst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6.3792372794500949</c:v>
                </c:pt>
                <c:pt idx="1">
                  <c:v>6.3932305362293542</c:v>
                </c:pt>
                <c:pt idx="2">
                  <c:v>6.4162800612642723</c:v>
                </c:pt>
                <c:pt idx="3">
                  <c:v>6.4364530225857903</c:v>
                </c:pt>
                <c:pt idx="4">
                  <c:v>6.4303572444041137</c:v>
                </c:pt>
                <c:pt idx="5">
                  <c:v>6.4259388068066965</c:v>
                </c:pt>
                <c:pt idx="6">
                  <c:v>6.4163044790193293</c:v>
                </c:pt>
                <c:pt idx="7">
                  <c:v>6.4164243942838777</c:v>
                </c:pt>
                <c:pt idx="8">
                  <c:v>6.3992239858260014</c:v>
                </c:pt>
                <c:pt idx="9">
                  <c:v>6.4234876847290652</c:v>
                </c:pt>
                <c:pt idx="10">
                  <c:v>6.4165301247771849</c:v>
                </c:pt>
                <c:pt idx="11">
                  <c:v>6.4123605514067972</c:v>
                </c:pt>
                <c:pt idx="12">
                  <c:v>6.4351801757066465</c:v>
                </c:pt>
                <c:pt idx="13">
                  <c:v>6.4016152612261887</c:v>
                </c:pt>
                <c:pt idx="14">
                  <c:v>6.4083988095238098</c:v>
                </c:pt>
                <c:pt idx="15">
                  <c:v>6.430826856476858</c:v>
                </c:pt>
                <c:pt idx="16">
                  <c:v>6.4317546517809676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70-4D57-9DD3-0BC307F5EB8C}"/>
            </c:ext>
          </c:extLst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0.13543478260869346</c:v>
                </c:pt>
                <c:pt idx="1">
                  <c:v>0.23000000000000043</c:v>
                </c:pt>
                <c:pt idx="2">
                  <c:v>0.22140350877193082</c:v>
                </c:pt>
                <c:pt idx="3">
                  <c:v>0.19999999999999929</c:v>
                </c:pt>
                <c:pt idx="4">
                  <c:v>0.23000000000000043</c:v>
                </c:pt>
                <c:pt idx="5">
                  <c:v>0.21237113402061603</c:v>
                </c:pt>
                <c:pt idx="6">
                  <c:v>0.21528288543139595</c:v>
                </c:pt>
                <c:pt idx="7">
                  <c:v>0.24741489832006724</c:v>
                </c:pt>
                <c:pt idx="8">
                  <c:v>0.25831317204300408</c:v>
                </c:pt>
                <c:pt idx="9">
                  <c:v>0.22678160919540336</c:v>
                </c:pt>
                <c:pt idx="10">
                  <c:v>0.26909090909090949</c:v>
                </c:pt>
                <c:pt idx="11">
                  <c:v>0.27128676470588076</c:v>
                </c:pt>
                <c:pt idx="12">
                  <c:v>0.26799999999999802</c:v>
                </c:pt>
                <c:pt idx="13">
                  <c:v>0.16934090909091193</c:v>
                </c:pt>
                <c:pt idx="14">
                  <c:v>0.20600000000000041</c:v>
                </c:pt>
                <c:pt idx="15">
                  <c:v>0.20333333333333403</c:v>
                </c:pt>
                <c:pt idx="16">
                  <c:v>0.23184210526315674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F70-4D57-9DD3-0BC307F5EB8C}"/>
            </c:ext>
          </c:extLst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6.1</c:v>
                </c:pt>
                <c:pt idx="1">
                  <c:v>6.1</c:v>
                </c:pt>
                <c:pt idx="2">
                  <c:v>6.1</c:v>
                </c:pt>
                <c:pt idx="3">
                  <c:v>6.1</c:v>
                </c:pt>
                <c:pt idx="4">
                  <c:v>6.1</c:v>
                </c:pt>
                <c:pt idx="5">
                  <c:v>6.1</c:v>
                </c:pt>
                <c:pt idx="6">
                  <c:v>6.1</c:v>
                </c:pt>
                <c:pt idx="7">
                  <c:v>6.1</c:v>
                </c:pt>
                <c:pt idx="8">
                  <c:v>6.1</c:v>
                </c:pt>
                <c:pt idx="9">
                  <c:v>6.1</c:v>
                </c:pt>
                <c:pt idx="10">
                  <c:v>6.1</c:v>
                </c:pt>
                <c:pt idx="11">
                  <c:v>6.1</c:v>
                </c:pt>
                <c:pt idx="12">
                  <c:v>6.1</c:v>
                </c:pt>
                <c:pt idx="13">
                  <c:v>6.1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F70-4D57-9DD3-0BC307F5EB8C}"/>
            </c:ext>
          </c:extLst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6.7</c:v>
                </c:pt>
                <c:pt idx="1">
                  <c:v>6.7</c:v>
                </c:pt>
                <c:pt idx="2">
                  <c:v>6.7</c:v>
                </c:pt>
                <c:pt idx="3">
                  <c:v>6.7</c:v>
                </c:pt>
                <c:pt idx="4">
                  <c:v>6.7</c:v>
                </c:pt>
                <c:pt idx="5">
                  <c:v>6.7</c:v>
                </c:pt>
                <c:pt idx="6">
                  <c:v>6.7</c:v>
                </c:pt>
                <c:pt idx="7">
                  <c:v>6.7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6.7</c:v>
                </c:pt>
                <c:pt idx="12">
                  <c:v>6.7</c:v>
                </c:pt>
                <c:pt idx="13">
                  <c:v>6.7</c:v>
                </c:pt>
                <c:pt idx="14">
                  <c:v>6.7</c:v>
                </c:pt>
                <c:pt idx="15">
                  <c:v>6.7</c:v>
                </c:pt>
                <c:pt idx="16">
                  <c:v>6.7</c:v>
                </c:pt>
                <c:pt idx="17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F70-4D57-9DD3-0BC307F5E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52896"/>
        <c:axId val="209554816"/>
      </c:lineChart>
      <c:catAx>
        <c:axId val="20955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554816"/>
        <c:scaling>
          <c:orientation val="minMax"/>
          <c:max val="7"/>
          <c:min val="5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9552896"/>
        <c:crosses val="autoZero"/>
        <c:crossBetween val="between"/>
        <c:majorUnit val="0.30000000000000032"/>
        <c:minorUnit val="6.0000000000000123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17"/>
          <c:y val="0.13907306747946829"/>
          <c:w val="0.15994811759642136"/>
          <c:h val="0.86092703327412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6256504250643E-2"/>
          <c:y val="8.5397452587317707E-2"/>
          <c:w val="0.70580617193722772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0">
                  <c:v>33.459459459459453</c:v>
                </c:pt>
                <c:pt idx="1">
                  <c:v>33.44705882352941</c:v>
                </c:pt>
                <c:pt idx="2">
                  <c:v>33.357894736842105</c:v>
                </c:pt>
                <c:pt idx="3">
                  <c:v>33.465789473684211</c:v>
                </c:pt>
                <c:pt idx="4">
                  <c:v>33.368749999999991</c:v>
                </c:pt>
                <c:pt idx="5">
                  <c:v>33.414705882352941</c:v>
                </c:pt>
                <c:pt idx="6">
                  <c:v>33.454166666666673</c:v>
                </c:pt>
                <c:pt idx="7">
                  <c:v>33.5</c:v>
                </c:pt>
                <c:pt idx="8">
                  <c:v>33.554545454545455</c:v>
                </c:pt>
                <c:pt idx="9">
                  <c:v>33.56</c:v>
                </c:pt>
                <c:pt idx="10">
                  <c:v>33.475000000000009</c:v>
                </c:pt>
                <c:pt idx="11">
                  <c:v>33.345000000000006</c:v>
                </c:pt>
                <c:pt idx="12">
                  <c:v>33.315000000000005</c:v>
                </c:pt>
                <c:pt idx="13">
                  <c:v>33.434999999999995</c:v>
                </c:pt>
                <c:pt idx="14">
                  <c:v>33.412500000000001</c:v>
                </c:pt>
                <c:pt idx="15">
                  <c:v>33.392307692307682</c:v>
                </c:pt>
                <c:pt idx="16">
                  <c:v>33.436363636363645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E9-49A5-BDE3-841FAFB8AD0B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0">
                  <c:v>33.383043478260859</c:v>
                </c:pt>
                <c:pt idx="1">
                  <c:v>33.517948717948705</c:v>
                </c:pt>
                <c:pt idx="2">
                  <c:v>33.493333333333332</c:v>
                </c:pt>
                <c:pt idx="3">
                  <c:v>33.337790697674407</c:v>
                </c:pt>
                <c:pt idx="4">
                  <c:v>33.199302325581399</c:v>
                </c:pt>
                <c:pt idx="5">
                  <c:v>33.27322222222223</c:v>
                </c:pt>
                <c:pt idx="6">
                  <c:v>33.446741573033727</c:v>
                </c:pt>
                <c:pt idx="7">
                  <c:v>33.214772727272738</c:v>
                </c:pt>
                <c:pt idx="8">
                  <c:v>33.287999999999997</c:v>
                </c:pt>
                <c:pt idx="9">
                  <c:v>33.268205128205132</c:v>
                </c:pt>
                <c:pt idx="10">
                  <c:v>33.132222222222211</c:v>
                </c:pt>
                <c:pt idx="11">
                  <c:v>32.945686274509796</c:v>
                </c:pt>
                <c:pt idx="12">
                  <c:v>33.555833333333325</c:v>
                </c:pt>
                <c:pt idx="13">
                  <c:v>33.579888888888881</c:v>
                </c:pt>
                <c:pt idx="14">
                  <c:v>33.700000000000003</c:v>
                </c:pt>
                <c:pt idx="15">
                  <c:v>33.375483870967734</c:v>
                </c:pt>
                <c:pt idx="16">
                  <c:v>33.364239130434797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9-49A5-BDE3-841FAFB8AD0B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0">
                  <c:v>32.111111111111114</c:v>
                </c:pt>
                <c:pt idx="1">
                  <c:v>32.152631578947371</c:v>
                </c:pt>
                <c:pt idx="2">
                  <c:v>32.470588235294116</c:v>
                </c:pt>
                <c:pt idx="3">
                  <c:v>32.614285714285714</c:v>
                </c:pt>
                <c:pt idx="4">
                  <c:v>31.847368421052639</c:v>
                </c:pt>
                <c:pt idx="5">
                  <c:v>32.610526315789478</c:v>
                </c:pt>
                <c:pt idx="6">
                  <c:v>32.544444444444451</c:v>
                </c:pt>
                <c:pt idx="7">
                  <c:v>32.54999999999999</c:v>
                </c:pt>
                <c:pt idx="8">
                  <c:v>32.489473684210523</c:v>
                </c:pt>
                <c:pt idx="9">
                  <c:v>32.653333333333336</c:v>
                </c:pt>
                <c:pt idx="10">
                  <c:v>32.171428571428571</c:v>
                </c:pt>
                <c:pt idx="11">
                  <c:v>31.91764705882353</c:v>
                </c:pt>
                <c:pt idx="12">
                  <c:v>32.862499999999997</c:v>
                </c:pt>
                <c:pt idx="13">
                  <c:v>33.006666666666661</c:v>
                </c:pt>
                <c:pt idx="14">
                  <c:v>32.540000000000006</c:v>
                </c:pt>
                <c:pt idx="15">
                  <c:v>32.6095238095238</c:v>
                </c:pt>
                <c:pt idx="16">
                  <c:v>32.844444444444441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E9-49A5-BDE3-841FAFB8AD0B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0">
                  <c:v>33.582999999999998</c:v>
                </c:pt>
                <c:pt idx="1">
                  <c:v>33.396000000000001</c:v>
                </c:pt>
                <c:pt idx="2">
                  <c:v>33.301000000000002</c:v>
                </c:pt>
                <c:pt idx="3">
                  <c:v>33.331000000000003</c:v>
                </c:pt>
                <c:pt idx="4">
                  <c:v>33.287999999999997</c:v>
                </c:pt>
                <c:pt idx="5">
                  <c:v>33.344000000000001</c:v>
                </c:pt>
                <c:pt idx="6">
                  <c:v>33.451999999999998</c:v>
                </c:pt>
                <c:pt idx="7">
                  <c:v>33.387</c:v>
                </c:pt>
                <c:pt idx="8">
                  <c:v>33.451999999999998</c:v>
                </c:pt>
                <c:pt idx="9">
                  <c:v>33.326000000000001</c:v>
                </c:pt>
                <c:pt idx="10">
                  <c:v>32.572000000000003</c:v>
                </c:pt>
                <c:pt idx="11">
                  <c:v>32.649000000000001</c:v>
                </c:pt>
                <c:pt idx="12">
                  <c:v>32.479999999999997</c:v>
                </c:pt>
                <c:pt idx="13">
                  <c:v>32.478999999999999</c:v>
                </c:pt>
                <c:pt idx="14">
                  <c:v>33.058999999999997</c:v>
                </c:pt>
                <c:pt idx="15">
                  <c:v>33.054000000000002</c:v>
                </c:pt>
                <c:pt idx="16">
                  <c:v>33.17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E9-49A5-BDE3-841FAFB8AD0B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33.625</c:v>
                </c:pt>
                <c:pt idx="2">
                  <c:v>33.799999999999997</c:v>
                </c:pt>
                <c:pt idx="3">
                  <c:v>33.157894736842103</c:v>
                </c:pt>
                <c:pt idx="4">
                  <c:v>33.10526315789474</c:v>
                </c:pt>
                <c:pt idx="5">
                  <c:v>33.5</c:v>
                </c:pt>
                <c:pt idx="6">
                  <c:v>33.5</c:v>
                </c:pt>
                <c:pt idx="7">
                  <c:v>33.299999999999997</c:v>
                </c:pt>
                <c:pt idx="8">
                  <c:v>33.549999999999997</c:v>
                </c:pt>
                <c:pt idx="9">
                  <c:v>33.571428571428569</c:v>
                </c:pt>
                <c:pt idx="10">
                  <c:v>33.4</c:v>
                </c:pt>
                <c:pt idx="11">
                  <c:v>33.421052631578945</c:v>
                </c:pt>
                <c:pt idx="12">
                  <c:v>33.5</c:v>
                </c:pt>
                <c:pt idx="13">
                  <c:v>33.1</c:v>
                </c:pt>
                <c:pt idx="14">
                  <c:v>33.428571428571431</c:v>
                </c:pt>
                <c:pt idx="15">
                  <c:v>33.571428571428569</c:v>
                </c:pt>
                <c:pt idx="16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E9-49A5-BDE3-841FAFB8AD0B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0">
                  <c:v>32.516666666666673</c:v>
                </c:pt>
                <c:pt idx="1">
                  <c:v>32.09375</c:v>
                </c:pt>
                <c:pt idx="2">
                  <c:v>32.323765432098767</c:v>
                </c:pt>
                <c:pt idx="3">
                  <c:v>32.321551724137926</c:v>
                </c:pt>
                <c:pt idx="4">
                  <c:v>32.512345679012348</c:v>
                </c:pt>
                <c:pt idx="5">
                  <c:v>32.310526315789481</c:v>
                </c:pt>
                <c:pt idx="6">
                  <c:v>32.302564102564105</c:v>
                </c:pt>
                <c:pt idx="7">
                  <c:v>32.550574712643673</c:v>
                </c:pt>
                <c:pt idx="8">
                  <c:v>32.384567901234568</c:v>
                </c:pt>
                <c:pt idx="9">
                  <c:v>32.477430555555564</c:v>
                </c:pt>
                <c:pt idx="10">
                  <c:v>32.668434343434342</c:v>
                </c:pt>
                <c:pt idx="11">
                  <c:v>32.668434343434342</c:v>
                </c:pt>
                <c:pt idx="12">
                  <c:v>32.67045454545454</c:v>
                </c:pt>
                <c:pt idx="13">
                  <c:v>32.518181818181809</c:v>
                </c:pt>
                <c:pt idx="14">
                  <c:v>32.236666666666665</c:v>
                </c:pt>
                <c:pt idx="15">
                  <c:v>32.113749999999996</c:v>
                </c:pt>
                <c:pt idx="16">
                  <c:v>32.47722222222221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2E9-49A5-BDE3-841FAFB8AD0B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0">
                  <c:v>32.817</c:v>
                </c:pt>
                <c:pt idx="1">
                  <c:v>32.944000000000003</c:v>
                </c:pt>
                <c:pt idx="2">
                  <c:v>32.941000000000003</c:v>
                </c:pt>
                <c:pt idx="3">
                  <c:v>32.881999999999998</c:v>
                </c:pt>
                <c:pt idx="4">
                  <c:v>32.723999999999997</c:v>
                </c:pt>
                <c:pt idx="5">
                  <c:v>33.481999999999999</c:v>
                </c:pt>
                <c:pt idx="6">
                  <c:v>33.564999999999998</c:v>
                </c:pt>
                <c:pt idx="7">
                  <c:v>33.459000000000003</c:v>
                </c:pt>
                <c:pt idx="8">
                  <c:v>33.311</c:v>
                </c:pt>
                <c:pt idx="9">
                  <c:v>33.393000000000001</c:v>
                </c:pt>
                <c:pt idx="10">
                  <c:v>33.350999999999999</c:v>
                </c:pt>
                <c:pt idx="11">
                  <c:v>33.390999999999998</c:v>
                </c:pt>
                <c:pt idx="12">
                  <c:v>33.491999999999997</c:v>
                </c:pt>
                <c:pt idx="13">
                  <c:v>32.887</c:v>
                </c:pt>
                <c:pt idx="14">
                  <c:v>32.462000000000003</c:v>
                </c:pt>
                <c:pt idx="15">
                  <c:v>32.597000000000001</c:v>
                </c:pt>
                <c:pt idx="16">
                  <c:v>32.856000000000002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E9-49A5-BDE3-841FAFB8AD0B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0">
                  <c:v>33.5</c:v>
                </c:pt>
                <c:pt idx="1">
                  <c:v>33.4</c:v>
                </c:pt>
                <c:pt idx="2">
                  <c:v>33.200000000000003</c:v>
                </c:pt>
                <c:pt idx="3">
                  <c:v>33.1</c:v>
                </c:pt>
                <c:pt idx="4">
                  <c:v>32.799999999999997</c:v>
                </c:pt>
                <c:pt idx="5">
                  <c:v>33.1</c:v>
                </c:pt>
                <c:pt idx="6">
                  <c:v>33.200000000000003</c:v>
                </c:pt>
                <c:pt idx="7">
                  <c:v>33.5</c:v>
                </c:pt>
                <c:pt idx="8">
                  <c:v>33.5</c:v>
                </c:pt>
                <c:pt idx="9">
                  <c:v>33.299999999999997</c:v>
                </c:pt>
                <c:pt idx="10">
                  <c:v>33.4</c:v>
                </c:pt>
                <c:pt idx="11">
                  <c:v>33</c:v>
                </c:pt>
                <c:pt idx="12">
                  <c:v>33</c:v>
                </c:pt>
                <c:pt idx="13">
                  <c:v>33.299999999999997</c:v>
                </c:pt>
                <c:pt idx="14">
                  <c:v>33.200000000000003</c:v>
                </c:pt>
                <c:pt idx="15">
                  <c:v>33</c:v>
                </c:pt>
                <c:pt idx="16">
                  <c:v>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E9-49A5-BDE3-841FAFB8AD0B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1">
                  <c:v>33.57</c:v>
                </c:pt>
                <c:pt idx="2">
                  <c:v>33.74</c:v>
                </c:pt>
                <c:pt idx="3">
                  <c:v>33.869999999999997</c:v>
                </c:pt>
                <c:pt idx="4">
                  <c:v>33.6</c:v>
                </c:pt>
                <c:pt idx="5">
                  <c:v>33.61</c:v>
                </c:pt>
                <c:pt idx="6">
                  <c:v>33.450000000000003</c:v>
                </c:pt>
                <c:pt idx="7">
                  <c:v>33.630000000000003</c:v>
                </c:pt>
                <c:pt idx="8">
                  <c:v>33.380000000000003</c:v>
                </c:pt>
                <c:pt idx="9">
                  <c:v>33.69</c:v>
                </c:pt>
                <c:pt idx="10">
                  <c:v>33.67</c:v>
                </c:pt>
                <c:pt idx="11">
                  <c:v>32.97</c:v>
                </c:pt>
                <c:pt idx="12">
                  <c:v>32.950000000000003</c:v>
                </c:pt>
                <c:pt idx="13">
                  <c:v>33.17</c:v>
                </c:pt>
                <c:pt idx="14">
                  <c:v>33.68</c:v>
                </c:pt>
                <c:pt idx="15">
                  <c:v>33.71</c:v>
                </c:pt>
                <c:pt idx="16">
                  <c:v>33.630000000000003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E9-49A5-BDE3-841FAFB8AD0B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2">
                  <c:v>33.406666666666673</c:v>
                </c:pt>
                <c:pt idx="3">
                  <c:v>34.026666666666671</c:v>
                </c:pt>
                <c:pt idx="4">
                  <c:v>33.949999999999996</c:v>
                </c:pt>
                <c:pt idx="5">
                  <c:v>34.060000000000009</c:v>
                </c:pt>
                <c:pt idx="6">
                  <c:v>33.406666666666666</c:v>
                </c:pt>
                <c:pt idx="7">
                  <c:v>34.057142857142857</c:v>
                </c:pt>
                <c:pt idx="8">
                  <c:v>33.853333333333339</c:v>
                </c:pt>
                <c:pt idx="9">
                  <c:v>33.660000000000004</c:v>
                </c:pt>
                <c:pt idx="10">
                  <c:v>33.233333333333327</c:v>
                </c:pt>
                <c:pt idx="11">
                  <c:v>33.409090909090907</c:v>
                </c:pt>
                <c:pt idx="12">
                  <c:v>33.241666666666667</c:v>
                </c:pt>
                <c:pt idx="13">
                  <c:v>33.878571428571426</c:v>
                </c:pt>
                <c:pt idx="14">
                  <c:v>33.94</c:v>
                </c:pt>
                <c:pt idx="15">
                  <c:v>33.92</c:v>
                </c:pt>
                <c:pt idx="16">
                  <c:v>33.305263157894736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2E9-49A5-BDE3-841FAFB8AD0B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BUN!$L$3:$L$20</c:f>
              <c:numCache>
                <c:formatCode>0.0</c:formatCode>
                <c:ptCount val="18"/>
                <c:pt idx="0">
                  <c:v>33.5</c:v>
                </c:pt>
                <c:pt idx="1">
                  <c:v>33.5</c:v>
                </c:pt>
                <c:pt idx="2">
                  <c:v>33.5</c:v>
                </c:pt>
                <c:pt idx="3">
                  <c:v>33.5</c:v>
                </c:pt>
                <c:pt idx="4">
                  <c:v>33.5</c:v>
                </c:pt>
                <c:pt idx="5">
                  <c:v>33.5</c:v>
                </c:pt>
                <c:pt idx="6">
                  <c:v>33.5</c:v>
                </c:pt>
                <c:pt idx="7">
                  <c:v>33.5</c:v>
                </c:pt>
                <c:pt idx="8">
                  <c:v>33.5</c:v>
                </c:pt>
                <c:pt idx="9">
                  <c:v>33.5</c:v>
                </c:pt>
                <c:pt idx="10">
                  <c:v>33.5</c:v>
                </c:pt>
                <c:pt idx="11">
                  <c:v>33.5</c:v>
                </c:pt>
                <c:pt idx="12">
                  <c:v>33.5</c:v>
                </c:pt>
                <c:pt idx="13">
                  <c:v>33.5</c:v>
                </c:pt>
                <c:pt idx="14">
                  <c:v>33.5</c:v>
                </c:pt>
                <c:pt idx="15">
                  <c:v>33.5</c:v>
                </c:pt>
                <c:pt idx="16">
                  <c:v>33.5</c:v>
                </c:pt>
                <c:pt idx="17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2E9-49A5-BDE3-841FAFB8AD0B}"/>
            </c:ext>
          </c:extLst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33.052897245071158</c:v>
                </c:pt>
                <c:pt idx="1">
                  <c:v>33.127376568936164</c:v>
                </c:pt>
                <c:pt idx="2">
                  <c:v>33.203424840423502</c:v>
                </c:pt>
                <c:pt idx="3">
                  <c:v>33.210697901329105</c:v>
                </c:pt>
                <c:pt idx="4">
                  <c:v>33.039502958354113</c:v>
                </c:pt>
                <c:pt idx="5">
                  <c:v>33.270498073615414</c:v>
                </c:pt>
                <c:pt idx="6">
                  <c:v>33.232158345337567</c:v>
                </c:pt>
                <c:pt idx="7">
                  <c:v>33.314849029705925</c:v>
                </c:pt>
                <c:pt idx="8">
                  <c:v>33.276292037332396</c:v>
                </c:pt>
                <c:pt idx="9">
                  <c:v>33.289939758852263</c:v>
                </c:pt>
                <c:pt idx="10">
                  <c:v>33.107341847041852</c:v>
                </c:pt>
                <c:pt idx="11">
                  <c:v>32.971691121743753</c:v>
                </c:pt>
                <c:pt idx="12">
                  <c:v>33.106745454545447</c:v>
                </c:pt>
                <c:pt idx="13">
                  <c:v>33.135430880230878</c:v>
                </c:pt>
                <c:pt idx="14">
                  <c:v>33.165873809523809</c:v>
                </c:pt>
                <c:pt idx="15">
                  <c:v>33.134349394422784</c:v>
                </c:pt>
                <c:pt idx="16">
                  <c:v>33.18835325913598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2E9-49A5-BDE3-841FAFB8AD0B}"/>
            </c:ext>
          </c:extLst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1.4718888888888841</c:v>
                </c:pt>
                <c:pt idx="1">
                  <c:v>1.53125</c:v>
                </c:pt>
                <c:pt idx="2">
                  <c:v>1.4762345679012299</c:v>
                </c:pt>
                <c:pt idx="3">
                  <c:v>1.7051149425287448</c:v>
                </c:pt>
                <c:pt idx="4">
                  <c:v>2.1026315789473564</c:v>
                </c:pt>
                <c:pt idx="5">
                  <c:v>1.7494736842105283</c:v>
                </c:pt>
                <c:pt idx="6">
                  <c:v>1.2624358974358927</c:v>
                </c:pt>
                <c:pt idx="7">
                  <c:v>1.5071428571428669</c:v>
                </c:pt>
                <c:pt idx="8">
                  <c:v>1.4687654320987704</c:v>
                </c:pt>
                <c:pt idx="9">
                  <c:v>1.2125694444444335</c:v>
                </c:pt>
                <c:pt idx="10">
                  <c:v>1.4985714285714309</c:v>
                </c:pt>
                <c:pt idx="11">
                  <c:v>1.5034055727554154</c:v>
                </c:pt>
                <c:pt idx="12">
                  <c:v>1.0758333333333283</c:v>
                </c:pt>
                <c:pt idx="13">
                  <c:v>1.3995714285714271</c:v>
                </c:pt>
                <c:pt idx="14">
                  <c:v>1.7033333333333331</c:v>
                </c:pt>
                <c:pt idx="15">
                  <c:v>1.8062500000000057</c:v>
                </c:pt>
                <c:pt idx="16">
                  <c:v>1.1527777777777928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2E9-49A5-BDE3-841FAFB8AD0B}"/>
            </c:ext>
          </c:extLst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31.5</c:v>
                </c:pt>
                <c:pt idx="1">
                  <c:v>31.5</c:v>
                </c:pt>
                <c:pt idx="2">
                  <c:v>31.5</c:v>
                </c:pt>
                <c:pt idx="3">
                  <c:v>31.5</c:v>
                </c:pt>
                <c:pt idx="4">
                  <c:v>31.5</c:v>
                </c:pt>
                <c:pt idx="5">
                  <c:v>31.5</c:v>
                </c:pt>
                <c:pt idx="6">
                  <c:v>31.5</c:v>
                </c:pt>
                <c:pt idx="7">
                  <c:v>31.5</c:v>
                </c:pt>
                <c:pt idx="8">
                  <c:v>31.5</c:v>
                </c:pt>
                <c:pt idx="9">
                  <c:v>31.5</c:v>
                </c:pt>
                <c:pt idx="10">
                  <c:v>31.5</c:v>
                </c:pt>
                <c:pt idx="11">
                  <c:v>31.5</c:v>
                </c:pt>
                <c:pt idx="12">
                  <c:v>31.5</c:v>
                </c:pt>
                <c:pt idx="13">
                  <c:v>31.5</c:v>
                </c:pt>
                <c:pt idx="14">
                  <c:v>31.5</c:v>
                </c:pt>
                <c:pt idx="15">
                  <c:v>31.5</c:v>
                </c:pt>
                <c:pt idx="16">
                  <c:v>31.5</c:v>
                </c:pt>
                <c:pt idx="17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2E9-49A5-BDE3-841FAFB8AD0B}"/>
            </c:ext>
          </c:extLst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35.5</c:v>
                </c:pt>
                <c:pt idx="1">
                  <c:v>35.5</c:v>
                </c:pt>
                <c:pt idx="2">
                  <c:v>35.5</c:v>
                </c:pt>
                <c:pt idx="3">
                  <c:v>35.5</c:v>
                </c:pt>
                <c:pt idx="4">
                  <c:v>35.5</c:v>
                </c:pt>
                <c:pt idx="5">
                  <c:v>35.5</c:v>
                </c:pt>
                <c:pt idx="6">
                  <c:v>35.5</c:v>
                </c:pt>
                <c:pt idx="7">
                  <c:v>35.5</c:v>
                </c:pt>
                <c:pt idx="8">
                  <c:v>35.5</c:v>
                </c:pt>
                <c:pt idx="9">
                  <c:v>35.5</c:v>
                </c:pt>
                <c:pt idx="10">
                  <c:v>35.5</c:v>
                </c:pt>
                <c:pt idx="11">
                  <c:v>35.5</c:v>
                </c:pt>
                <c:pt idx="12">
                  <c:v>35.5</c:v>
                </c:pt>
                <c:pt idx="13">
                  <c:v>35.5</c:v>
                </c:pt>
                <c:pt idx="14">
                  <c:v>35.5</c:v>
                </c:pt>
                <c:pt idx="15">
                  <c:v>35.5</c:v>
                </c:pt>
                <c:pt idx="16">
                  <c:v>35.5</c:v>
                </c:pt>
                <c:pt idx="17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2E9-49A5-BDE3-841FAFB8A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46976"/>
        <c:axId val="126048896"/>
      </c:lineChart>
      <c:catAx>
        <c:axId val="12604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04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048896"/>
        <c:scaling>
          <c:orientation val="minMax"/>
          <c:max val="37.5"/>
          <c:min val="29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04697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28"/>
          <c:y val="0.13953505811773895"/>
          <c:w val="0.17885143907333217"/>
          <c:h val="0.84053280839895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9479622403961E-2"/>
          <c:y val="7.3089819562752345E-2"/>
          <c:w val="0.6979438827672384"/>
          <c:h val="0.7308981956275374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0">
                  <c:v>2.99108108108108</c:v>
                </c:pt>
                <c:pt idx="1">
                  <c:v>2.9902941176470597</c:v>
                </c:pt>
                <c:pt idx="2">
                  <c:v>2.9802631578947363</c:v>
                </c:pt>
                <c:pt idx="3">
                  <c:v>2.9760526315789462</c:v>
                </c:pt>
                <c:pt idx="4">
                  <c:v>2.9799999999999991</c:v>
                </c:pt>
                <c:pt idx="5">
                  <c:v>2.9855882352941174</c:v>
                </c:pt>
                <c:pt idx="6">
                  <c:v>2.9783333333333331</c:v>
                </c:pt>
                <c:pt idx="7">
                  <c:v>2.9723076923076919</c:v>
                </c:pt>
                <c:pt idx="8">
                  <c:v>2.9786363636363635</c:v>
                </c:pt>
                <c:pt idx="9">
                  <c:v>2.9794999999999994</c:v>
                </c:pt>
                <c:pt idx="10">
                  <c:v>2.9775</c:v>
                </c:pt>
                <c:pt idx="11">
                  <c:v>2.9814999999999996</c:v>
                </c:pt>
                <c:pt idx="12">
                  <c:v>2.9849999999999999</c:v>
                </c:pt>
                <c:pt idx="13">
                  <c:v>2.9764999999999997</c:v>
                </c:pt>
                <c:pt idx="14">
                  <c:v>2.97</c:v>
                </c:pt>
                <c:pt idx="15">
                  <c:v>2.9611538461538465</c:v>
                </c:pt>
                <c:pt idx="16">
                  <c:v>2.9713636363636358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A-4CE7-997F-8A726146A283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0">
                  <c:v>2.989347826086957</c:v>
                </c:pt>
                <c:pt idx="1">
                  <c:v>2.9849999999999999</c:v>
                </c:pt>
                <c:pt idx="2">
                  <c:v>2.9755555555555544</c:v>
                </c:pt>
                <c:pt idx="3">
                  <c:v>2.966976744186046</c:v>
                </c:pt>
                <c:pt idx="4">
                  <c:v>2.9736904761904763</c:v>
                </c:pt>
                <c:pt idx="5">
                  <c:v>2.9763333333333328</c:v>
                </c:pt>
                <c:pt idx="6">
                  <c:v>2.9667058823529406</c:v>
                </c:pt>
                <c:pt idx="7">
                  <c:v>2.969770114942528</c:v>
                </c:pt>
                <c:pt idx="8">
                  <c:v>2.9890217391304348</c:v>
                </c:pt>
                <c:pt idx="9">
                  <c:v>2.9969318181818156</c:v>
                </c:pt>
                <c:pt idx="10">
                  <c:v>2.9904444444444449</c:v>
                </c:pt>
                <c:pt idx="11">
                  <c:v>2.9763829787234042</c:v>
                </c:pt>
                <c:pt idx="12">
                  <c:v>2.9764516129032246</c:v>
                </c:pt>
                <c:pt idx="13">
                  <c:v>2.9879775280898873</c:v>
                </c:pt>
                <c:pt idx="14">
                  <c:v>3.008</c:v>
                </c:pt>
                <c:pt idx="15">
                  <c:v>2.9898936170212767</c:v>
                </c:pt>
                <c:pt idx="16">
                  <c:v>2.9964893617021264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A-4CE7-997F-8A726146A283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0">
                  <c:v>3.0718749999999995</c:v>
                </c:pt>
                <c:pt idx="1">
                  <c:v>3.0599999999999992</c:v>
                </c:pt>
                <c:pt idx="2">
                  <c:v>3.0442857142857145</c:v>
                </c:pt>
                <c:pt idx="3">
                  <c:v>3.0435000000000008</c:v>
                </c:pt>
                <c:pt idx="4">
                  <c:v>3.0557894736842104</c:v>
                </c:pt>
                <c:pt idx="5">
                  <c:v>3.0585714285714287</c:v>
                </c:pt>
                <c:pt idx="6">
                  <c:v>3.0599999999999996</c:v>
                </c:pt>
                <c:pt idx="7">
                  <c:v>3.0495454545454548</c:v>
                </c:pt>
                <c:pt idx="8">
                  <c:v>3.0345</c:v>
                </c:pt>
                <c:pt idx="9">
                  <c:v>3.0536842105263156</c:v>
                </c:pt>
                <c:pt idx="10">
                  <c:v>3.0561904761904759</c:v>
                </c:pt>
                <c:pt idx="11">
                  <c:v>3.0584210526315787</c:v>
                </c:pt>
                <c:pt idx="12">
                  <c:v>3.0646666666666658</c:v>
                </c:pt>
                <c:pt idx="13">
                  <c:v>3.0494117647058818</c:v>
                </c:pt>
                <c:pt idx="14">
                  <c:v>3.0466666666666669</c:v>
                </c:pt>
                <c:pt idx="15">
                  <c:v>3.0569565217391301</c:v>
                </c:pt>
                <c:pt idx="16">
                  <c:v>3.047058823529412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A-4CE7-997F-8A726146A283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2.9699999999999998</c:v>
                </c:pt>
                <c:pt idx="1">
                  <c:v>2.9740000000000002</c:v>
                </c:pt>
                <c:pt idx="2">
                  <c:v>2.964</c:v>
                </c:pt>
                <c:pt idx="3">
                  <c:v>2.9670000000000001</c:v>
                </c:pt>
                <c:pt idx="4">
                  <c:v>2.9449999999999998</c:v>
                </c:pt>
                <c:pt idx="5">
                  <c:v>3.0129999999999999</c:v>
                </c:pt>
                <c:pt idx="6">
                  <c:v>3.081</c:v>
                </c:pt>
                <c:pt idx="7">
                  <c:v>3.0270000000000001</c:v>
                </c:pt>
                <c:pt idx="8">
                  <c:v>3.0459999999999998</c:v>
                </c:pt>
                <c:pt idx="9">
                  <c:v>3.0449999999999999</c:v>
                </c:pt>
                <c:pt idx="10">
                  <c:v>3.0129999999999999</c:v>
                </c:pt>
                <c:pt idx="11">
                  <c:v>3.0009999999999999</c:v>
                </c:pt>
                <c:pt idx="12">
                  <c:v>2.9950000000000001</c:v>
                </c:pt>
                <c:pt idx="13">
                  <c:v>2.988</c:v>
                </c:pt>
                <c:pt idx="14">
                  <c:v>2.9910000000000001</c:v>
                </c:pt>
                <c:pt idx="15">
                  <c:v>3.0070000000000001</c:v>
                </c:pt>
                <c:pt idx="16">
                  <c:v>3.0259999999999998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CA-4CE7-997F-8A726146A283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2.9818749999999987</c:v>
                </c:pt>
                <c:pt idx="2">
                  <c:v>2.9739999999999993</c:v>
                </c:pt>
                <c:pt idx="3">
                  <c:v>2.986842105263158</c:v>
                </c:pt>
                <c:pt idx="4">
                  <c:v>2.9894736842105263</c:v>
                </c:pt>
                <c:pt idx="5">
                  <c:v>2.9831818181818175</c:v>
                </c:pt>
                <c:pt idx="6">
                  <c:v>2.9805000000000001</c:v>
                </c:pt>
                <c:pt idx="7">
                  <c:v>2.9990000000000006</c:v>
                </c:pt>
                <c:pt idx="8">
                  <c:v>2.9919999999999991</c:v>
                </c:pt>
                <c:pt idx="9">
                  <c:v>2.9904761904761905</c:v>
                </c:pt>
                <c:pt idx="10">
                  <c:v>2.9804999999999997</c:v>
                </c:pt>
                <c:pt idx="11">
                  <c:v>2.9752631578947364</c:v>
                </c:pt>
                <c:pt idx="12">
                  <c:v>2.9650000000000003</c:v>
                </c:pt>
                <c:pt idx="13">
                  <c:v>2.9750000000000001</c:v>
                </c:pt>
                <c:pt idx="14">
                  <c:v>2.9699999999999998</c:v>
                </c:pt>
                <c:pt idx="15">
                  <c:v>2.9771428571428578</c:v>
                </c:pt>
                <c:pt idx="16">
                  <c:v>2.9841666666666664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CA-4CE7-997F-8A726146A283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2.9437500000000005</c:v>
                </c:pt>
                <c:pt idx="1">
                  <c:v>2.9529938271604945</c:v>
                </c:pt>
                <c:pt idx="2">
                  <c:v>2.9354761904761912</c:v>
                </c:pt>
                <c:pt idx="3">
                  <c:v>2.9277083333333334</c:v>
                </c:pt>
                <c:pt idx="4">
                  <c:v>2.9352499999999999</c:v>
                </c:pt>
                <c:pt idx="5">
                  <c:v>2.9237500000000005</c:v>
                </c:pt>
                <c:pt idx="6">
                  <c:v>2.9274305555555551</c:v>
                </c:pt>
                <c:pt idx="7">
                  <c:v>2.9159999999999999</c:v>
                </c:pt>
                <c:pt idx="8">
                  <c:v>2.93</c:v>
                </c:pt>
                <c:pt idx="9">
                  <c:v>2.9191666666666669</c:v>
                </c:pt>
                <c:pt idx="10">
                  <c:v>2.9283333333333332</c:v>
                </c:pt>
                <c:pt idx="11">
                  <c:v>2.9283333333333332</c:v>
                </c:pt>
                <c:pt idx="12">
                  <c:v>2.9120909090909093</c:v>
                </c:pt>
                <c:pt idx="13">
                  <c:v>2.9194761904761903</c:v>
                </c:pt>
                <c:pt idx="14">
                  <c:v>2.9118750000000002</c:v>
                </c:pt>
                <c:pt idx="15">
                  <c:v>2.9149583333333333</c:v>
                </c:pt>
                <c:pt idx="16">
                  <c:v>2.921823529411764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CA-4CE7-997F-8A726146A283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0">
                  <c:v>2.8540000000000001</c:v>
                </c:pt>
                <c:pt idx="1">
                  <c:v>2.8860000000000001</c:v>
                </c:pt>
                <c:pt idx="2">
                  <c:v>2.9319999999999999</c:v>
                </c:pt>
                <c:pt idx="3">
                  <c:v>2.9279999999999999</c:v>
                </c:pt>
                <c:pt idx="4">
                  <c:v>2.9820000000000002</c:v>
                </c:pt>
                <c:pt idx="5">
                  <c:v>2.9239999999999999</c:v>
                </c:pt>
                <c:pt idx="6">
                  <c:v>2.9009999999999998</c:v>
                </c:pt>
                <c:pt idx="7">
                  <c:v>2.891</c:v>
                </c:pt>
                <c:pt idx="8">
                  <c:v>2.907</c:v>
                </c:pt>
                <c:pt idx="9">
                  <c:v>2.911</c:v>
                </c:pt>
                <c:pt idx="10">
                  <c:v>2.9129999999999998</c:v>
                </c:pt>
                <c:pt idx="11">
                  <c:v>2.9260000000000002</c:v>
                </c:pt>
                <c:pt idx="12" formatCode="0.000_);[Red]\(0.000\)">
                  <c:v>2.9239999999999999</c:v>
                </c:pt>
                <c:pt idx="13">
                  <c:v>2.9039999999999999</c:v>
                </c:pt>
                <c:pt idx="14">
                  <c:v>2.8690000000000002</c:v>
                </c:pt>
                <c:pt idx="15">
                  <c:v>2.8929999999999998</c:v>
                </c:pt>
                <c:pt idx="16">
                  <c:v>2.8759999999999999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CA-4CE7-997F-8A726146A283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0">
                  <c:v>2.9550000000000001</c:v>
                </c:pt>
                <c:pt idx="1">
                  <c:v>3.0089999999999999</c:v>
                </c:pt>
                <c:pt idx="2">
                  <c:v>2.9710000000000001</c:v>
                </c:pt>
                <c:pt idx="3">
                  <c:v>2.964</c:v>
                </c:pt>
                <c:pt idx="4">
                  <c:v>2.9820000000000002</c:v>
                </c:pt>
                <c:pt idx="5">
                  <c:v>2.99</c:v>
                </c:pt>
                <c:pt idx="6">
                  <c:v>2.9729999999999999</c:v>
                </c:pt>
                <c:pt idx="7">
                  <c:v>2.972</c:v>
                </c:pt>
                <c:pt idx="8">
                  <c:v>2.9990000000000001</c:v>
                </c:pt>
                <c:pt idx="9">
                  <c:v>2.996</c:v>
                </c:pt>
                <c:pt idx="10">
                  <c:v>2.9950000000000001</c:v>
                </c:pt>
                <c:pt idx="11">
                  <c:v>2.9710000000000001</c:v>
                </c:pt>
                <c:pt idx="12">
                  <c:v>2.968</c:v>
                </c:pt>
                <c:pt idx="13">
                  <c:v>2.976</c:v>
                </c:pt>
                <c:pt idx="14">
                  <c:v>2.968</c:v>
                </c:pt>
                <c:pt idx="15">
                  <c:v>2.968</c:v>
                </c:pt>
                <c:pt idx="16">
                  <c:v>2.9849999999999999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9CA-4CE7-997F-8A726146A283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1">
                  <c:v>2.99</c:v>
                </c:pt>
                <c:pt idx="2">
                  <c:v>2.98</c:v>
                </c:pt>
                <c:pt idx="3">
                  <c:v>2.99</c:v>
                </c:pt>
                <c:pt idx="4">
                  <c:v>2.99</c:v>
                </c:pt>
                <c:pt idx="5">
                  <c:v>2.99</c:v>
                </c:pt>
                <c:pt idx="6">
                  <c:v>2.98</c:v>
                </c:pt>
                <c:pt idx="7">
                  <c:v>2.99</c:v>
                </c:pt>
                <c:pt idx="8">
                  <c:v>2.98</c:v>
                </c:pt>
                <c:pt idx="9">
                  <c:v>2.98</c:v>
                </c:pt>
                <c:pt idx="10">
                  <c:v>2.99</c:v>
                </c:pt>
                <c:pt idx="11">
                  <c:v>2.94</c:v>
                </c:pt>
                <c:pt idx="12">
                  <c:v>2.95</c:v>
                </c:pt>
                <c:pt idx="13">
                  <c:v>2.94</c:v>
                </c:pt>
                <c:pt idx="14">
                  <c:v>2.96</c:v>
                </c:pt>
                <c:pt idx="15">
                  <c:v>2.97</c:v>
                </c:pt>
                <c:pt idx="16">
                  <c:v>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9CA-4CE7-997F-8A726146A283}"/>
            </c:ext>
          </c:extLst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2">
                  <c:v>3.0066666666666673</c:v>
                </c:pt>
                <c:pt idx="3">
                  <c:v>2.9866666666666668</c:v>
                </c:pt>
                <c:pt idx="4">
                  <c:v>2.9935714285714288</c:v>
                </c:pt>
                <c:pt idx="5">
                  <c:v>3.016</c:v>
                </c:pt>
                <c:pt idx="6">
                  <c:v>2.9759999999999995</c:v>
                </c:pt>
                <c:pt idx="7">
                  <c:v>2.9578571428571432</c:v>
                </c:pt>
                <c:pt idx="8">
                  <c:v>2.976</c:v>
                </c:pt>
                <c:pt idx="9">
                  <c:v>2.9706666666666668</c:v>
                </c:pt>
                <c:pt idx="10">
                  <c:v>2.9693333333333336</c:v>
                </c:pt>
                <c:pt idx="11">
                  <c:v>2.9715384615384619</c:v>
                </c:pt>
                <c:pt idx="12">
                  <c:v>2.9733333333333336</c:v>
                </c:pt>
                <c:pt idx="13">
                  <c:v>2.9699999999999998</c:v>
                </c:pt>
                <c:pt idx="14">
                  <c:v>2.9853333333333341</c:v>
                </c:pt>
                <c:pt idx="15">
                  <c:v>2.9664285714285716</c:v>
                </c:pt>
                <c:pt idx="16">
                  <c:v>3.0072222222222229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9CA-4CE7-997F-8A726146A283}"/>
            </c:ext>
          </c:extLst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2.98</c:v>
                </c:pt>
                <c:pt idx="1">
                  <c:v>2.98</c:v>
                </c:pt>
                <c:pt idx="2">
                  <c:v>2.98</c:v>
                </c:pt>
                <c:pt idx="3">
                  <c:v>2.98</c:v>
                </c:pt>
                <c:pt idx="4">
                  <c:v>2.98</c:v>
                </c:pt>
                <c:pt idx="5">
                  <c:v>2.98</c:v>
                </c:pt>
                <c:pt idx="6">
                  <c:v>2.98</c:v>
                </c:pt>
                <c:pt idx="7">
                  <c:v>2.98</c:v>
                </c:pt>
                <c:pt idx="8">
                  <c:v>2.98</c:v>
                </c:pt>
                <c:pt idx="9">
                  <c:v>2.98</c:v>
                </c:pt>
                <c:pt idx="10">
                  <c:v>2.98</c:v>
                </c:pt>
                <c:pt idx="11">
                  <c:v>2.98</c:v>
                </c:pt>
                <c:pt idx="12">
                  <c:v>2.98</c:v>
                </c:pt>
                <c:pt idx="13">
                  <c:v>2.98</c:v>
                </c:pt>
                <c:pt idx="14">
                  <c:v>2.98</c:v>
                </c:pt>
                <c:pt idx="15">
                  <c:v>2.98</c:v>
                </c:pt>
                <c:pt idx="16">
                  <c:v>2.98</c:v>
                </c:pt>
                <c:pt idx="17">
                  <c:v>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9CA-4CE7-997F-8A726146A283}"/>
            </c:ext>
          </c:extLst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2.9678648438811481</c:v>
                </c:pt>
                <c:pt idx="1">
                  <c:v>2.9810181049786166</c:v>
                </c:pt>
                <c:pt idx="2">
                  <c:v>2.976324728487886</c:v>
                </c:pt>
                <c:pt idx="3">
                  <c:v>2.9736746481028153</c:v>
                </c:pt>
                <c:pt idx="4">
                  <c:v>2.9826775062656643</c:v>
                </c:pt>
                <c:pt idx="5">
                  <c:v>2.9860424815380697</c:v>
                </c:pt>
                <c:pt idx="6">
                  <c:v>2.9823969771241829</c:v>
                </c:pt>
                <c:pt idx="7">
                  <c:v>2.974448040465282</c:v>
                </c:pt>
                <c:pt idx="8">
                  <c:v>2.9832158102766795</c:v>
                </c:pt>
                <c:pt idx="9">
                  <c:v>2.9842425552517655</c:v>
                </c:pt>
                <c:pt idx="10">
                  <c:v>2.9813301587301591</c:v>
                </c:pt>
                <c:pt idx="11">
                  <c:v>2.9729438984121517</c:v>
                </c:pt>
                <c:pt idx="12">
                  <c:v>2.9713542521994132</c:v>
                </c:pt>
                <c:pt idx="13">
                  <c:v>2.9686365483271957</c:v>
                </c:pt>
                <c:pt idx="14">
                  <c:v>2.9679875000000004</c:v>
                </c:pt>
                <c:pt idx="15">
                  <c:v>2.9704533746819015</c:v>
                </c:pt>
                <c:pt idx="16">
                  <c:v>2.9785124239895824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9CA-4CE7-997F-8A726146A283}"/>
            </c:ext>
          </c:extLst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0.21787499999999937</c:v>
                </c:pt>
                <c:pt idx="1">
                  <c:v>0.17399999999999904</c:v>
                </c:pt>
                <c:pt idx="2">
                  <c:v>0.11228571428571454</c:v>
                </c:pt>
                <c:pt idx="3">
                  <c:v>0.1157916666666674</c:v>
                </c:pt>
                <c:pt idx="4">
                  <c:v>0.12053947368421047</c:v>
                </c:pt>
                <c:pt idx="5">
                  <c:v>0.1348214285714282</c:v>
                </c:pt>
                <c:pt idx="6">
                  <c:v>0.18000000000000016</c:v>
                </c:pt>
                <c:pt idx="7">
                  <c:v>0.15854545454545477</c:v>
                </c:pt>
                <c:pt idx="8">
                  <c:v>0.13899999999999979</c:v>
                </c:pt>
                <c:pt idx="9">
                  <c:v>0.14268421052631552</c:v>
                </c:pt>
                <c:pt idx="10">
                  <c:v>0.14319047619047609</c:v>
                </c:pt>
                <c:pt idx="11">
                  <c:v>0.13242105263157855</c:v>
                </c:pt>
                <c:pt idx="12">
                  <c:v>0.15257575757575648</c:v>
                </c:pt>
                <c:pt idx="13">
                  <c:v>0.14541176470588191</c:v>
                </c:pt>
                <c:pt idx="14">
                  <c:v>0.17766666666666664</c:v>
                </c:pt>
                <c:pt idx="15">
                  <c:v>0.16395652173913033</c:v>
                </c:pt>
                <c:pt idx="16">
                  <c:v>0.17105882352941215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9CA-4CE7-997F-8A726146A283}"/>
            </c:ext>
          </c:extLst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2.78</c:v>
                </c:pt>
                <c:pt idx="1">
                  <c:v>2.78</c:v>
                </c:pt>
                <c:pt idx="2">
                  <c:v>2.78</c:v>
                </c:pt>
                <c:pt idx="3">
                  <c:v>2.78</c:v>
                </c:pt>
                <c:pt idx="4">
                  <c:v>2.78</c:v>
                </c:pt>
                <c:pt idx="5">
                  <c:v>2.78</c:v>
                </c:pt>
                <c:pt idx="6">
                  <c:v>2.78</c:v>
                </c:pt>
                <c:pt idx="7">
                  <c:v>2.78</c:v>
                </c:pt>
                <c:pt idx="8">
                  <c:v>2.78</c:v>
                </c:pt>
                <c:pt idx="9">
                  <c:v>2.78</c:v>
                </c:pt>
                <c:pt idx="10">
                  <c:v>2.78</c:v>
                </c:pt>
                <c:pt idx="11">
                  <c:v>2.78</c:v>
                </c:pt>
                <c:pt idx="12">
                  <c:v>2.78</c:v>
                </c:pt>
                <c:pt idx="13">
                  <c:v>2.78</c:v>
                </c:pt>
                <c:pt idx="14">
                  <c:v>2.78</c:v>
                </c:pt>
                <c:pt idx="15">
                  <c:v>2.78</c:v>
                </c:pt>
                <c:pt idx="16">
                  <c:v>2.78</c:v>
                </c:pt>
                <c:pt idx="17">
                  <c:v>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9CA-4CE7-997F-8A726146A283}"/>
            </c:ext>
          </c:extLst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3.18</c:v>
                </c:pt>
                <c:pt idx="1">
                  <c:v>3.18</c:v>
                </c:pt>
                <c:pt idx="2">
                  <c:v>3.18</c:v>
                </c:pt>
                <c:pt idx="3">
                  <c:v>3.18</c:v>
                </c:pt>
                <c:pt idx="4">
                  <c:v>3.18</c:v>
                </c:pt>
                <c:pt idx="5">
                  <c:v>3.18</c:v>
                </c:pt>
                <c:pt idx="6">
                  <c:v>3.18</c:v>
                </c:pt>
                <c:pt idx="7">
                  <c:v>3.18</c:v>
                </c:pt>
                <c:pt idx="8">
                  <c:v>3.18</c:v>
                </c:pt>
                <c:pt idx="9">
                  <c:v>3.18</c:v>
                </c:pt>
                <c:pt idx="10">
                  <c:v>3.18</c:v>
                </c:pt>
                <c:pt idx="11">
                  <c:v>3.18</c:v>
                </c:pt>
                <c:pt idx="12">
                  <c:v>3.18</c:v>
                </c:pt>
                <c:pt idx="13">
                  <c:v>3.18</c:v>
                </c:pt>
                <c:pt idx="14">
                  <c:v>3.18</c:v>
                </c:pt>
                <c:pt idx="15">
                  <c:v>3.18</c:v>
                </c:pt>
                <c:pt idx="16">
                  <c:v>3.18</c:v>
                </c:pt>
                <c:pt idx="17">
                  <c:v>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9CA-4CE7-997F-8A726146A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9312"/>
        <c:axId val="126779776"/>
      </c:lineChart>
      <c:catAx>
        <c:axId val="12674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77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779776"/>
        <c:scaling>
          <c:orientation val="minMax"/>
          <c:max val="3.38"/>
          <c:min val="2.5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74931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941"/>
          <c:y val="0.11998059695598538"/>
          <c:w val="0.16966595084705421"/>
          <c:h val="0.83721050602940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33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0">
                  <c:v>95.945945945945951</c:v>
                </c:pt>
                <c:pt idx="1">
                  <c:v>96.294117647058826</c:v>
                </c:pt>
                <c:pt idx="2">
                  <c:v>96.078947368421055</c:v>
                </c:pt>
                <c:pt idx="3">
                  <c:v>96.131578947368425</c:v>
                </c:pt>
                <c:pt idx="4">
                  <c:v>96.125</c:v>
                </c:pt>
                <c:pt idx="5">
                  <c:v>96.147058823529406</c:v>
                </c:pt>
                <c:pt idx="6">
                  <c:v>96.333333333333329</c:v>
                </c:pt>
                <c:pt idx="7">
                  <c:v>96.038461538461533</c:v>
                </c:pt>
                <c:pt idx="8">
                  <c:v>96</c:v>
                </c:pt>
                <c:pt idx="9">
                  <c:v>96.2</c:v>
                </c:pt>
                <c:pt idx="10">
                  <c:v>96.15</c:v>
                </c:pt>
                <c:pt idx="11">
                  <c:v>96.5</c:v>
                </c:pt>
                <c:pt idx="12">
                  <c:v>95.8</c:v>
                </c:pt>
                <c:pt idx="13">
                  <c:v>96.4</c:v>
                </c:pt>
                <c:pt idx="14">
                  <c:v>96.3125</c:v>
                </c:pt>
                <c:pt idx="15">
                  <c:v>96.34615384615384</c:v>
                </c:pt>
                <c:pt idx="16">
                  <c:v>96.090909090909093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B-44F7-974B-0A900CC160DA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0">
                  <c:v>95.919565217391309</c:v>
                </c:pt>
                <c:pt idx="1">
                  <c:v>96.254999999999967</c:v>
                </c:pt>
                <c:pt idx="2">
                  <c:v>95.797590361445813</c:v>
                </c:pt>
                <c:pt idx="3">
                  <c:v>95.367816091954026</c:v>
                </c:pt>
                <c:pt idx="4">
                  <c:v>95.133720930232556</c:v>
                </c:pt>
                <c:pt idx="5">
                  <c:v>96.442857142857136</c:v>
                </c:pt>
                <c:pt idx="6">
                  <c:v>97.729473684210504</c:v>
                </c:pt>
                <c:pt idx="7">
                  <c:v>97.297058823529426</c:v>
                </c:pt>
                <c:pt idx="8">
                  <c:v>97.109999999999985</c:v>
                </c:pt>
                <c:pt idx="9">
                  <c:v>97.022727272727252</c:v>
                </c:pt>
                <c:pt idx="10">
                  <c:v>96.278787878787867</c:v>
                </c:pt>
                <c:pt idx="11">
                  <c:v>94.993617021276577</c:v>
                </c:pt>
                <c:pt idx="12">
                  <c:v>95.26363636363638</c:v>
                </c:pt>
                <c:pt idx="13">
                  <c:v>95.589887640449462</c:v>
                </c:pt>
                <c:pt idx="14">
                  <c:v>96</c:v>
                </c:pt>
                <c:pt idx="15">
                  <c:v>95.651648351648348</c:v>
                </c:pt>
                <c:pt idx="16">
                  <c:v>96.151685393258433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B-44F7-974B-0A900CC160DA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0">
                  <c:v>96</c:v>
                </c:pt>
                <c:pt idx="1">
                  <c:v>95.470588235294116</c:v>
                </c:pt>
                <c:pt idx="2">
                  <c:v>95.238095238095241</c:v>
                </c:pt>
                <c:pt idx="3">
                  <c:v>95.222222222222229</c:v>
                </c:pt>
                <c:pt idx="4">
                  <c:v>95.294117647058826</c:v>
                </c:pt>
                <c:pt idx="5">
                  <c:v>95.19047619047619</c:v>
                </c:pt>
                <c:pt idx="6">
                  <c:v>95.6</c:v>
                </c:pt>
                <c:pt idx="7">
                  <c:v>96.434782608695656</c:v>
                </c:pt>
                <c:pt idx="8">
                  <c:v>96</c:v>
                </c:pt>
                <c:pt idx="9">
                  <c:v>95.666666666666671</c:v>
                </c:pt>
                <c:pt idx="10">
                  <c:v>95.238095238095241</c:v>
                </c:pt>
                <c:pt idx="11">
                  <c:v>95.38095238095238</c:v>
                </c:pt>
                <c:pt idx="12">
                  <c:v>96.333333333333329</c:v>
                </c:pt>
                <c:pt idx="13">
                  <c:v>97.529411764705884</c:v>
                </c:pt>
                <c:pt idx="14">
                  <c:v>96.6</c:v>
                </c:pt>
                <c:pt idx="15">
                  <c:v>96.63636363636364</c:v>
                </c:pt>
                <c:pt idx="16">
                  <c:v>96.4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BB-44F7-974B-0A900CC160DA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0">
                  <c:v>97.072999999999993</c:v>
                </c:pt>
                <c:pt idx="1">
                  <c:v>96.570999999999998</c:v>
                </c:pt>
                <c:pt idx="2">
                  <c:v>96.376000000000005</c:v>
                </c:pt>
                <c:pt idx="3">
                  <c:v>96.628</c:v>
                </c:pt>
                <c:pt idx="4">
                  <c:v>96.811999999999998</c:v>
                </c:pt>
                <c:pt idx="5">
                  <c:v>95.471999999999994</c:v>
                </c:pt>
                <c:pt idx="6">
                  <c:v>96.082999999999998</c:v>
                </c:pt>
                <c:pt idx="7">
                  <c:v>95.742000000000004</c:v>
                </c:pt>
                <c:pt idx="8">
                  <c:v>96.352999999999994</c:v>
                </c:pt>
                <c:pt idx="9">
                  <c:v>95.924999999999997</c:v>
                </c:pt>
                <c:pt idx="10">
                  <c:v>94.983999999999995</c:v>
                </c:pt>
                <c:pt idx="11">
                  <c:v>94.596999999999994</c:v>
                </c:pt>
                <c:pt idx="12">
                  <c:v>94.411000000000001</c:v>
                </c:pt>
                <c:pt idx="13">
                  <c:v>94.887</c:v>
                </c:pt>
                <c:pt idx="14">
                  <c:v>94.495000000000005</c:v>
                </c:pt>
                <c:pt idx="15">
                  <c:v>94.944000000000003</c:v>
                </c:pt>
                <c:pt idx="16">
                  <c:v>95.545000000000002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BB-44F7-974B-0A900CC160DA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96.6875</c:v>
                </c:pt>
                <c:pt idx="2">
                  <c:v>96.2</c:v>
                </c:pt>
                <c:pt idx="3">
                  <c:v>96.21052631578948</c:v>
                </c:pt>
                <c:pt idx="4">
                  <c:v>95.94736842105263</c:v>
                </c:pt>
                <c:pt idx="5">
                  <c:v>96.772727272727266</c:v>
                </c:pt>
                <c:pt idx="6">
                  <c:v>97</c:v>
                </c:pt>
                <c:pt idx="7">
                  <c:v>97.15</c:v>
                </c:pt>
                <c:pt idx="8">
                  <c:v>97.05</c:v>
                </c:pt>
                <c:pt idx="9">
                  <c:v>96.61904761904762</c:v>
                </c:pt>
                <c:pt idx="10">
                  <c:v>96.7</c:v>
                </c:pt>
                <c:pt idx="11">
                  <c:v>97</c:v>
                </c:pt>
                <c:pt idx="12">
                  <c:v>96.5</c:v>
                </c:pt>
                <c:pt idx="13">
                  <c:v>96.4</c:v>
                </c:pt>
                <c:pt idx="14">
                  <c:v>96.571428571428569</c:v>
                </c:pt>
                <c:pt idx="15">
                  <c:v>97.142857142857139</c:v>
                </c:pt>
                <c:pt idx="16">
                  <c:v>97.083333333333329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BB-44F7-974B-0A900CC160DA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0">
                  <c:v>95.291666666666671</c:v>
                </c:pt>
                <c:pt idx="1">
                  <c:v>95.173333333333346</c:v>
                </c:pt>
                <c:pt idx="2">
                  <c:v>94.65625</c:v>
                </c:pt>
                <c:pt idx="3">
                  <c:v>94.819444444444471</c:v>
                </c:pt>
                <c:pt idx="4">
                  <c:v>95.356321839080451</c:v>
                </c:pt>
                <c:pt idx="5">
                  <c:v>94.186507936507937</c:v>
                </c:pt>
                <c:pt idx="6">
                  <c:v>94.619047619047606</c:v>
                </c:pt>
                <c:pt idx="7">
                  <c:v>94.988505747126453</c:v>
                </c:pt>
                <c:pt idx="8">
                  <c:v>94.471264367816104</c:v>
                </c:pt>
                <c:pt idx="9">
                  <c:v>94.974747474747474</c:v>
                </c:pt>
                <c:pt idx="10">
                  <c:v>94.692708333333343</c:v>
                </c:pt>
                <c:pt idx="11">
                  <c:v>94.692708333333343</c:v>
                </c:pt>
                <c:pt idx="12">
                  <c:v>94.445454545454538</c:v>
                </c:pt>
                <c:pt idx="13">
                  <c:v>96.161111111111097</c:v>
                </c:pt>
                <c:pt idx="14">
                  <c:v>95.708333333333314</c:v>
                </c:pt>
                <c:pt idx="15">
                  <c:v>96.033333333333346</c:v>
                </c:pt>
                <c:pt idx="16">
                  <c:v>96.468421052631584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BB-44F7-974B-0A900CC160DA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0">
                  <c:v>96</c:v>
                </c:pt>
                <c:pt idx="1">
                  <c:v>95.66</c:v>
                </c:pt>
                <c:pt idx="2">
                  <c:v>95.93</c:v>
                </c:pt>
                <c:pt idx="3">
                  <c:v>95.849000000000004</c:v>
                </c:pt>
                <c:pt idx="4">
                  <c:v>95.694000000000003</c:v>
                </c:pt>
                <c:pt idx="5">
                  <c:v>96.349000000000004</c:v>
                </c:pt>
                <c:pt idx="6">
                  <c:v>96.394000000000005</c:v>
                </c:pt>
                <c:pt idx="7">
                  <c:v>96.906000000000006</c:v>
                </c:pt>
                <c:pt idx="8">
                  <c:v>96.638000000000005</c:v>
                </c:pt>
                <c:pt idx="9">
                  <c:v>96.218999999999994</c:v>
                </c:pt>
                <c:pt idx="10">
                  <c:v>96.066000000000003</c:v>
                </c:pt>
                <c:pt idx="11">
                  <c:v>95.93</c:v>
                </c:pt>
                <c:pt idx="12">
                  <c:v>95.81</c:v>
                </c:pt>
                <c:pt idx="13">
                  <c:v>96.176000000000002</c:v>
                </c:pt>
                <c:pt idx="14">
                  <c:v>95.858000000000004</c:v>
                </c:pt>
                <c:pt idx="15">
                  <c:v>95.766999999999996</c:v>
                </c:pt>
                <c:pt idx="16">
                  <c:v>95.914000000000001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BB-44F7-974B-0A900CC160DA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0">
                  <c:v>97.2</c:v>
                </c:pt>
                <c:pt idx="1">
                  <c:v>97.4</c:v>
                </c:pt>
                <c:pt idx="2">
                  <c:v>97.1</c:v>
                </c:pt>
                <c:pt idx="3">
                  <c:v>96.8</c:v>
                </c:pt>
                <c:pt idx="4">
                  <c:v>97.5</c:v>
                </c:pt>
                <c:pt idx="5">
                  <c:v>98.4</c:v>
                </c:pt>
                <c:pt idx="6">
                  <c:v>98.7</c:v>
                </c:pt>
                <c:pt idx="7">
                  <c:v>98.7</c:v>
                </c:pt>
                <c:pt idx="8">
                  <c:v>98.4</c:v>
                </c:pt>
                <c:pt idx="9">
                  <c:v>98.6</c:v>
                </c:pt>
                <c:pt idx="10">
                  <c:v>99</c:v>
                </c:pt>
                <c:pt idx="11">
                  <c:v>98.9</c:v>
                </c:pt>
                <c:pt idx="12">
                  <c:v>98.1</c:v>
                </c:pt>
                <c:pt idx="13">
                  <c:v>97.9</c:v>
                </c:pt>
                <c:pt idx="14">
                  <c:v>96.8</c:v>
                </c:pt>
                <c:pt idx="15">
                  <c:v>96.8</c:v>
                </c:pt>
                <c:pt idx="16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BB-44F7-974B-0A900CC160DA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1">
                  <c:v>98.96</c:v>
                </c:pt>
                <c:pt idx="2">
                  <c:v>99.21</c:v>
                </c:pt>
                <c:pt idx="3">
                  <c:v>99.69</c:v>
                </c:pt>
                <c:pt idx="4">
                  <c:v>99.4</c:v>
                </c:pt>
                <c:pt idx="5">
                  <c:v>98.71</c:v>
                </c:pt>
                <c:pt idx="6">
                  <c:v>98.86</c:v>
                </c:pt>
                <c:pt idx="7">
                  <c:v>99.06</c:v>
                </c:pt>
                <c:pt idx="8">
                  <c:v>98.83</c:v>
                </c:pt>
                <c:pt idx="9">
                  <c:v>98.32</c:v>
                </c:pt>
                <c:pt idx="10">
                  <c:v>98.27</c:v>
                </c:pt>
                <c:pt idx="11">
                  <c:v>98.98</c:v>
                </c:pt>
                <c:pt idx="12">
                  <c:v>98.98</c:v>
                </c:pt>
                <c:pt idx="13">
                  <c:v>98.06</c:v>
                </c:pt>
                <c:pt idx="14">
                  <c:v>97.76</c:v>
                </c:pt>
                <c:pt idx="15">
                  <c:v>98.44</c:v>
                </c:pt>
                <c:pt idx="16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BB-44F7-974B-0A900CC160DA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2">
                  <c:v>98</c:v>
                </c:pt>
                <c:pt idx="3">
                  <c:v>98.4</c:v>
                </c:pt>
                <c:pt idx="4">
                  <c:v>98.714285714285708</c:v>
                </c:pt>
                <c:pt idx="5">
                  <c:v>98.733333333333334</c:v>
                </c:pt>
                <c:pt idx="6">
                  <c:v>97.86666666666666</c:v>
                </c:pt>
                <c:pt idx="7">
                  <c:v>98.785714285714292</c:v>
                </c:pt>
                <c:pt idx="8">
                  <c:v>98.333333333333329</c:v>
                </c:pt>
                <c:pt idx="9">
                  <c:v>97.533333333333331</c:v>
                </c:pt>
                <c:pt idx="10">
                  <c:v>97.13333333333334</c:v>
                </c:pt>
                <c:pt idx="11">
                  <c:v>97.384615384615387</c:v>
                </c:pt>
                <c:pt idx="12">
                  <c:v>98.533333333333331</c:v>
                </c:pt>
                <c:pt idx="13">
                  <c:v>97.785714285714292</c:v>
                </c:pt>
                <c:pt idx="14">
                  <c:v>97.6</c:v>
                </c:pt>
                <c:pt idx="15">
                  <c:v>98.86666666666666</c:v>
                </c:pt>
                <c:pt idx="16">
                  <c:v>98.15789473684211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BB-44F7-974B-0A900CC160DA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96</c:v>
                </c:pt>
                <c:pt idx="1">
                  <c:v>96</c:v>
                </c:pt>
                <c:pt idx="2">
                  <c:v>96</c:v>
                </c:pt>
                <c:pt idx="3">
                  <c:v>96</c:v>
                </c:pt>
                <c:pt idx="4">
                  <c:v>96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</c:v>
                </c:pt>
                <c:pt idx="9">
                  <c:v>96</c:v>
                </c:pt>
                <c:pt idx="10">
                  <c:v>96</c:v>
                </c:pt>
                <c:pt idx="11">
                  <c:v>96</c:v>
                </c:pt>
                <c:pt idx="12">
                  <c:v>96</c:v>
                </c:pt>
                <c:pt idx="13">
                  <c:v>96</c:v>
                </c:pt>
                <c:pt idx="14">
                  <c:v>96</c:v>
                </c:pt>
                <c:pt idx="15">
                  <c:v>96</c:v>
                </c:pt>
                <c:pt idx="16">
                  <c:v>96</c:v>
                </c:pt>
                <c:pt idx="17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BB-44F7-974B-0A900CC160DA}"/>
            </c:ext>
          </c:extLst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96.204311118571994</c:v>
                </c:pt>
                <c:pt idx="1">
                  <c:v>96.496837690631821</c:v>
                </c:pt>
                <c:pt idx="2">
                  <c:v>96.458688296796225</c:v>
                </c:pt>
                <c:pt idx="3">
                  <c:v>96.511858802177869</c:v>
                </c:pt>
                <c:pt idx="4">
                  <c:v>96.597681455170999</c:v>
                </c:pt>
                <c:pt idx="5">
                  <c:v>96.640396069943137</c:v>
                </c:pt>
                <c:pt idx="6">
                  <c:v>96.918552130325821</c:v>
                </c:pt>
                <c:pt idx="7">
                  <c:v>97.110252300352741</c:v>
                </c:pt>
                <c:pt idx="8">
                  <c:v>96.918559770114967</c:v>
                </c:pt>
                <c:pt idx="9">
                  <c:v>96.70805223665225</c:v>
                </c:pt>
                <c:pt idx="10">
                  <c:v>96.451292478354986</c:v>
                </c:pt>
                <c:pt idx="11">
                  <c:v>96.435889312017778</c:v>
                </c:pt>
                <c:pt idx="12">
                  <c:v>96.417675757575751</c:v>
                </c:pt>
                <c:pt idx="13">
                  <c:v>96.68891248019807</c:v>
                </c:pt>
                <c:pt idx="14">
                  <c:v>96.370526190476184</c:v>
                </c:pt>
                <c:pt idx="15">
                  <c:v>96.662802297702285</c:v>
                </c:pt>
                <c:pt idx="16">
                  <c:v>96.761124360697437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BB-44F7-974B-0A900CC160DA}"/>
            </c:ext>
          </c:extLst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1.9083333333333314</c:v>
                </c:pt>
                <c:pt idx="1">
                  <c:v>3.7866666666666475</c:v>
                </c:pt>
                <c:pt idx="2">
                  <c:v>4.5537499999999937</c:v>
                </c:pt>
                <c:pt idx="3">
                  <c:v>4.8705555555555264</c:v>
                </c:pt>
                <c:pt idx="4">
                  <c:v>4.5537499999999937</c:v>
                </c:pt>
                <c:pt idx="5">
                  <c:v>4.5468253968253975</c:v>
                </c:pt>
                <c:pt idx="6">
                  <c:v>4.2409523809523932</c:v>
                </c:pt>
                <c:pt idx="7">
                  <c:v>4.0714942528735492</c:v>
                </c:pt>
                <c:pt idx="8">
                  <c:v>4.3587356321838939</c:v>
                </c:pt>
                <c:pt idx="9">
                  <c:v>3.6252525252525203</c:v>
                </c:pt>
                <c:pt idx="10">
                  <c:v>4.3072916666666572</c:v>
                </c:pt>
                <c:pt idx="11">
                  <c:v>4.3830000000000098</c:v>
                </c:pt>
                <c:pt idx="12">
                  <c:v>4.5690000000000026</c:v>
                </c:pt>
                <c:pt idx="13">
                  <c:v>3.1730000000000018</c:v>
                </c:pt>
                <c:pt idx="14">
                  <c:v>3.2650000000000006</c:v>
                </c:pt>
                <c:pt idx="15">
                  <c:v>3.9226666666666574</c:v>
                </c:pt>
                <c:pt idx="16">
                  <c:v>2.9549999999999983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CBB-44F7-974B-0A900CC160DA}"/>
            </c:ext>
          </c:extLst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  <c:pt idx="5">
                  <c:v>91</c:v>
                </c:pt>
                <c:pt idx="6">
                  <c:v>91</c:v>
                </c:pt>
                <c:pt idx="7">
                  <c:v>91</c:v>
                </c:pt>
                <c:pt idx="8">
                  <c:v>91</c:v>
                </c:pt>
                <c:pt idx="9">
                  <c:v>91</c:v>
                </c:pt>
                <c:pt idx="10">
                  <c:v>91</c:v>
                </c:pt>
                <c:pt idx="11">
                  <c:v>91</c:v>
                </c:pt>
                <c:pt idx="12">
                  <c:v>91</c:v>
                </c:pt>
                <c:pt idx="13">
                  <c:v>91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CBB-44F7-974B-0A900CC160DA}"/>
            </c:ext>
          </c:extLst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CBB-44F7-974B-0A900CC16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3904"/>
        <c:axId val="126925824"/>
      </c:lineChart>
      <c:catAx>
        <c:axId val="12692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692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925824"/>
        <c:scaling>
          <c:orientation val="minMax"/>
          <c:max val="106"/>
          <c:min val="8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69239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52"/>
          <c:y val="0.11333391659375908"/>
          <c:w val="0.15879281827284891"/>
          <c:h val="0.84000291630212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6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0">
                  <c:v>71.054054054054049</c:v>
                </c:pt>
                <c:pt idx="1">
                  <c:v>70.705882352941174</c:v>
                </c:pt>
                <c:pt idx="2">
                  <c:v>70.973684210526315</c:v>
                </c:pt>
                <c:pt idx="3">
                  <c:v>70.921052631578945</c:v>
                </c:pt>
                <c:pt idx="4">
                  <c:v>70.96875</c:v>
                </c:pt>
                <c:pt idx="5">
                  <c:v>71.117647058823536</c:v>
                </c:pt>
                <c:pt idx="6">
                  <c:v>71.25</c:v>
                </c:pt>
                <c:pt idx="7">
                  <c:v>70.538461538461533</c:v>
                </c:pt>
                <c:pt idx="8">
                  <c:v>70.590909090909093</c:v>
                </c:pt>
                <c:pt idx="9">
                  <c:v>70.349999999999994</c:v>
                </c:pt>
                <c:pt idx="10">
                  <c:v>70.400000000000006</c:v>
                </c:pt>
                <c:pt idx="11">
                  <c:v>70.7</c:v>
                </c:pt>
                <c:pt idx="12">
                  <c:v>71.099999999999994</c:v>
                </c:pt>
                <c:pt idx="13">
                  <c:v>71.2</c:v>
                </c:pt>
                <c:pt idx="14">
                  <c:v>70.8125</c:v>
                </c:pt>
                <c:pt idx="15">
                  <c:v>70.692307692307693</c:v>
                </c:pt>
                <c:pt idx="16">
                  <c:v>71.227272727272734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2-4FC2-B770-BA473C5C9895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0">
                  <c:v>72.210869565217379</c:v>
                </c:pt>
                <c:pt idx="1">
                  <c:v>72.182051282051276</c:v>
                </c:pt>
                <c:pt idx="2">
                  <c:v>71.802469135802454</c:v>
                </c:pt>
                <c:pt idx="3">
                  <c:v>71.963218390804627</c:v>
                </c:pt>
                <c:pt idx="4">
                  <c:v>71.326190476190476</c:v>
                </c:pt>
                <c:pt idx="5">
                  <c:v>71.325842696629209</c:v>
                </c:pt>
                <c:pt idx="6">
                  <c:v>71.868604651162784</c:v>
                </c:pt>
                <c:pt idx="7">
                  <c:v>72.462068965517219</c:v>
                </c:pt>
                <c:pt idx="8">
                  <c:v>72.278021978021997</c:v>
                </c:pt>
                <c:pt idx="9">
                  <c:v>72.33294117647057</c:v>
                </c:pt>
                <c:pt idx="10">
                  <c:v>72.281318681318652</c:v>
                </c:pt>
                <c:pt idx="11">
                  <c:v>71.785106382978711</c:v>
                </c:pt>
                <c:pt idx="12">
                  <c:v>72.083928571428572</c:v>
                </c:pt>
                <c:pt idx="13">
                  <c:v>71.780000000000015</c:v>
                </c:pt>
                <c:pt idx="14">
                  <c:v>71.7</c:v>
                </c:pt>
                <c:pt idx="15">
                  <c:v>71.650000000000006</c:v>
                </c:pt>
                <c:pt idx="16">
                  <c:v>71.696774193548364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2-4FC2-B770-BA473C5C9895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0">
                  <c:v>71.9375</c:v>
                </c:pt>
                <c:pt idx="1">
                  <c:v>71.944444444444443</c:v>
                </c:pt>
                <c:pt idx="2">
                  <c:v>71.3</c:v>
                </c:pt>
                <c:pt idx="3">
                  <c:v>71.6875</c:v>
                </c:pt>
                <c:pt idx="4">
                  <c:v>70.733333333333334</c:v>
                </c:pt>
                <c:pt idx="5">
                  <c:v>72.217391304347828</c:v>
                </c:pt>
                <c:pt idx="6">
                  <c:v>72.888888888888886</c:v>
                </c:pt>
                <c:pt idx="7">
                  <c:v>71.130434782608702</c:v>
                </c:pt>
                <c:pt idx="8">
                  <c:v>70.5</c:v>
                </c:pt>
                <c:pt idx="9">
                  <c:v>70.6875</c:v>
                </c:pt>
                <c:pt idx="10">
                  <c:v>70.849999999999994</c:v>
                </c:pt>
                <c:pt idx="11">
                  <c:v>71.84210526315789</c:v>
                </c:pt>
                <c:pt idx="12">
                  <c:v>71.411764705882348</c:v>
                </c:pt>
                <c:pt idx="13">
                  <c:v>71.777777777777771</c:v>
                </c:pt>
                <c:pt idx="14">
                  <c:v>71.84210526315789</c:v>
                </c:pt>
                <c:pt idx="15">
                  <c:v>71.277777777777771</c:v>
                </c:pt>
                <c:pt idx="16">
                  <c:v>72.352941176470594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92-4FC2-B770-BA473C5C9895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0">
                  <c:v>72.843999999999994</c:v>
                </c:pt>
                <c:pt idx="1">
                  <c:v>72.588999999999999</c:v>
                </c:pt>
                <c:pt idx="2">
                  <c:v>72.462000000000003</c:v>
                </c:pt>
                <c:pt idx="3">
                  <c:v>72.647000000000006</c:v>
                </c:pt>
                <c:pt idx="4">
                  <c:v>72.72</c:v>
                </c:pt>
                <c:pt idx="5">
                  <c:v>72.622</c:v>
                </c:pt>
                <c:pt idx="6">
                  <c:v>72.771000000000001</c:v>
                </c:pt>
                <c:pt idx="7">
                  <c:v>72.510999999999996</c:v>
                </c:pt>
                <c:pt idx="8">
                  <c:v>73.102999999999994</c:v>
                </c:pt>
                <c:pt idx="9">
                  <c:v>72.787999999999997</c:v>
                </c:pt>
                <c:pt idx="10">
                  <c:v>73.968000000000004</c:v>
                </c:pt>
                <c:pt idx="11">
                  <c:v>73.144999999999996</c:v>
                </c:pt>
                <c:pt idx="12">
                  <c:v>73.183000000000007</c:v>
                </c:pt>
                <c:pt idx="13">
                  <c:v>73.356999999999999</c:v>
                </c:pt>
                <c:pt idx="14">
                  <c:v>73.504999999999995</c:v>
                </c:pt>
                <c:pt idx="15">
                  <c:v>73.352999999999994</c:v>
                </c:pt>
                <c:pt idx="16">
                  <c:v>73.379000000000005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92-4FC2-B770-BA473C5C9895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70.5625</c:v>
                </c:pt>
                <c:pt idx="2">
                  <c:v>70.8</c:v>
                </c:pt>
                <c:pt idx="3">
                  <c:v>70.89473684210526</c:v>
                </c:pt>
                <c:pt idx="4">
                  <c:v>70.736842105263165</c:v>
                </c:pt>
                <c:pt idx="5">
                  <c:v>70.909090909090907</c:v>
                </c:pt>
                <c:pt idx="6">
                  <c:v>70.849999999999994</c:v>
                </c:pt>
                <c:pt idx="7">
                  <c:v>70.900000000000006</c:v>
                </c:pt>
                <c:pt idx="8">
                  <c:v>70.75</c:v>
                </c:pt>
                <c:pt idx="9">
                  <c:v>70.857142857142861</c:v>
                </c:pt>
                <c:pt idx="10">
                  <c:v>70.849999999999994</c:v>
                </c:pt>
                <c:pt idx="11">
                  <c:v>70.84210526315789</c:v>
                </c:pt>
                <c:pt idx="12">
                  <c:v>70.7</c:v>
                </c:pt>
                <c:pt idx="13">
                  <c:v>70.5</c:v>
                </c:pt>
                <c:pt idx="14">
                  <c:v>70.428571428571431</c:v>
                </c:pt>
                <c:pt idx="15">
                  <c:v>71.142857142857139</c:v>
                </c:pt>
                <c:pt idx="16">
                  <c:v>70.583333333333329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92-4FC2-B770-BA473C5C9895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0">
                  <c:v>70.25</c:v>
                </c:pt>
                <c:pt idx="1">
                  <c:v>70.195402298850567</c:v>
                </c:pt>
                <c:pt idx="2">
                  <c:v>70.358974358974351</c:v>
                </c:pt>
                <c:pt idx="3">
                  <c:v>70.202777777777769</c:v>
                </c:pt>
                <c:pt idx="4">
                  <c:v>70.34782608695653</c:v>
                </c:pt>
                <c:pt idx="5">
                  <c:v>70.171296296296291</c:v>
                </c:pt>
                <c:pt idx="6">
                  <c:v>70.263888888888886</c:v>
                </c:pt>
                <c:pt idx="7">
                  <c:v>70.30747126436782</c:v>
                </c:pt>
                <c:pt idx="8">
                  <c:v>70.371527777777771</c:v>
                </c:pt>
                <c:pt idx="9">
                  <c:v>70.045977011494244</c:v>
                </c:pt>
                <c:pt idx="10">
                  <c:v>70.117647058823536</c:v>
                </c:pt>
                <c:pt idx="11">
                  <c:v>70.117647058823536</c:v>
                </c:pt>
                <c:pt idx="12">
                  <c:v>70.393749999999997</c:v>
                </c:pt>
                <c:pt idx="13">
                  <c:v>70.004347826086956</c:v>
                </c:pt>
                <c:pt idx="14">
                  <c:v>70.145833333333329</c:v>
                </c:pt>
                <c:pt idx="15">
                  <c:v>70.21250000000002</c:v>
                </c:pt>
                <c:pt idx="16">
                  <c:v>70.25789473684209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92-4FC2-B770-BA473C5C9895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0">
                  <c:v>72</c:v>
                </c:pt>
                <c:pt idx="1">
                  <c:v>71.555999999999997</c:v>
                </c:pt>
                <c:pt idx="2">
                  <c:v>71.924000000000007</c:v>
                </c:pt>
                <c:pt idx="3">
                  <c:v>71.727000000000004</c:v>
                </c:pt>
                <c:pt idx="4">
                  <c:v>71.796000000000006</c:v>
                </c:pt>
                <c:pt idx="5">
                  <c:v>72.016000000000005</c:v>
                </c:pt>
                <c:pt idx="6">
                  <c:v>72.177999999999997</c:v>
                </c:pt>
                <c:pt idx="7">
                  <c:v>72.361000000000004</c:v>
                </c:pt>
                <c:pt idx="8">
                  <c:v>72.28</c:v>
                </c:pt>
                <c:pt idx="9">
                  <c:v>72.156999999999996</c:v>
                </c:pt>
                <c:pt idx="10">
                  <c:v>72.173000000000002</c:v>
                </c:pt>
                <c:pt idx="11">
                  <c:v>71.653999999999996</c:v>
                </c:pt>
                <c:pt idx="12">
                  <c:v>71.686000000000007</c:v>
                </c:pt>
                <c:pt idx="13">
                  <c:v>71.849999999999994</c:v>
                </c:pt>
                <c:pt idx="14">
                  <c:v>71.388999999999996</c:v>
                </c:pt>
                <c:pt idx="15">
                  <c:v>71.593999999999994</c:v>
                </c:pt>
                <c:pt idx="16">
                  <c:v>71.373000000000005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92-4FC2-B770-BA473C5C9895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0">
                  <c:v>70.400000000000006</c:v>
                </c:pt>
                <c:pt idx="1">
                  <c:v>71.099999999999994</c:v>
                </c:pt>
                <c:pt idx="2">
                  <c:v>70.8</c:v>
                </c:pt>
                <c:pt idx="3">
                  <c:v>71.3</c:v>
                </c:pt>
                <c:pt idx="4">
                  <c:v>71.5</c:v>
                </c:pt>
                <c:pt idx="5">
                  <c:v>71.2</c:v>
                </c:pt>
                <c:pt idx="6">
                  <c:v>71.7</c:v>
                </c:pt>
                <c:pt idx="7">
                  <c:v>72</c:v>
                </c:pt>
                <c:pt idx="8">
                  <c:v>71.900000000000006</c:v>
                </c:pt>
                <c:pt idx="9">
                  <c:v>71.7</c:v>
                </c:pt>
                <c:pt idx="10">
                  <c:v>71.599999999999994</c:v>
                </c:pt>
                <c:pt idx="11">
                  <c:v>71.7</c:v>
                </c:pt>
                <c:pt idx="12">
                  <c:v>71.900000000000006</c:v>
                </c:pt>
                <c:pt idx="13">
                  <c:v>71.400000000000006</c:v>
                </c:pt>
                <c:pt idx="14">
                  <c:v>71.099999999999994</c:v>
                </c:pt>
                <c:pt idx="15">
                  <c:v>70.8</c:v>
                </c:pt>
                <c:pt idx="16">
                  <c:v>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92-4FC2-B770-BA473C5C9895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1">
                  <c:v>72.930000000000007</c:v>
                </c:pt>
                <c:pt idx="2">
                  <c:v>72.209999999999994</c:v>
                </c:pt>
                <c:pt idx="3">
                  <c:v>71.849999999999994</c:v>
                </c:pt>
                <c:pt idx="4">
                  <c:v>71.83</c:v>
                </c:pt>
                <c:pt idx="5">
                  <c:v>72.17</c:v>
                </c:pt>
                <c:pt idx="6">
                  <c:v>71.959999999999994</c:v>
                </c:pt>
                <c:pt idx="7">
                  <c:v>72.42</c:v>
                </c:pt>
                <c:pt idx="8">
                  <c:v>71.989999999999995</c:v>
                </c:pt>
                <c:pt idx="9">
                  <c:v>72.099999999999994</c:v>
                </c:pt>
                <c:pt idx="10">
                  <c:v>72.099999999999994</c:v>
                </c:pt>
                <c:pt idx="11">
                  <c:v>72.180000000000007</c:v>
                </c:pt>
                <c:pt idx="12">
                  <c:v>72.400000000000006</c:v>
                </c:pt>
                <c:pt idx="13">
                  <c:v>72.08</c:v>
                </c:pt>
                <c:pt idx="14">
                  <c:v>72.3</c:v>
                </c:pt>
                <c:pt idx="15">
                  <c:v>72.31</c:v>
                </c:pt>
                <c:pt idx="16">
                  <c:v>72.38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92-4FC2-B770-BA473C5C9895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2">
                  <c:v>70.400000000000006</c:v>
                </c:pt>
                <c:pt idx="3">
                  <c:v>69.8</c:v>
                </c:pt>
                <c:pt idx="4">
                  <c:v>69.857142857142861</c:v>
                </c:pt>
                <c:pt idx="5">
                  <c:v>70.599999999999994</c:v>
                </c:pt>
                <c:pt idx="6">
                  <c:v>69.533333333333331</c:v>
                </c:pt>
                <c:pt idx="7">
                  <c:v>69.642857142857139</c:v>
                </c:pt>
                <c:pt idx="8">
                  <c:v>69.599999999999994</c:v>
                </c:pt>
                <c:pt idx="9">
                  <c:v>70.933333333333337</c:v>
                </c:pt>
                <c:pt idx="10">
                  <c:v>70.8</c:v>
                </c:pt>
                <c:pt idx="11">
                  <c:v>71.15384615384616</c:v>
                </c:pt>
                <c:pt idx="12">
                  <c:v>72.599999999999994</c:v>
                </c:pt>
                <c:pt idx="13">
                  <c:v>72.142857142857139</c:v>
                </c:pt>
                <c:pt idx="14">
                  <c:v>71.933333333333337</c:v>
                </c:pt>
                <c:pt idx="15">
                  <c:v>72.733333333333334</c:v>
                </c:pt>
                <c:pt idx="16">
                  <c:v>71.666666666666671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92-4FC2-B770-BA473C5C9895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92-4FC2-B770-BA473C5C9895}"/>
            </c:ext>
          </c:extLst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71.528060517038767</c:v>
                </c:pt>
                <c:pt idx="1">
                  <c:v>71.529475597587506</c:v>
                </c:pt>
                <c:pt idx="2">
                  <c:v>71.303112770530305</c:v>
                </c:pt>
                <c:pt idx="3">
                  <c:v>71.299328564226656</c:v>
                </c:pt>
                <c:pt idx="4">
                  <c:v>71.181608485888646</c:v>
                </c:pt>
                <c:pt idx="5">
                  <c:v>71.434926826518776</c:v>
                </c:pt>
                <c:pt idx="6">
                  <c:v>71.52637157622739</c:v>
                </c:pt>
                <c:pt idx="7">
                  <c:v>71.427329369381226</c:v>
                </c:pt>
                <c:pt idx="8">
                  <c:v>71.336345884670891</c:v>
                </c:pt>
                <c:pt idx="9">
                  <c:v>71.395189437844095</c:v>
                </c:pt>
                <c:pt idx="10">
                  <c:v>71.513996574014215</c:v>
                </c:pt>
                <c:pt idx="11">
                  <c:v>71.511981012196429</c:v>
                </c:pt>
                <c:pt idx="12">
                  <c:v>71.745844327731092</c:v>
                </c:pt>
                <c:pt idx="13">
                  <c:v>71.609198274672195</c:v>
                </c:pt>
                <c:pt idx="14">
                  <c:v>71.515634335839579</c:v>
                </c:pt>
                <c:pt idx="15">
                  <c:v>71.576577594627594</c:v>
                </c:pt>
                <c:pt idx="16">
                  <c:v>71.571688283413366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92-4FC2-B770-BA473C5C9895}"/>
            </c:ext>
          </c:extLst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2.5939999999999941</c:v>
                </c:pt>
                <c:pt idx="1">
                  <c:v>2.7345977011494398</c:v>
                </c:pt>
                <c:pt idx="2">
                  <c:v>2.1030256410256527</c:v>
                </c:pt>
                <c:pt idx="3">
                  <c:v>2.8470000000000084</c:v>
                </c:pt>
                <c:pt idx="4">
                  <c:v>2.8628571428571377</c:v>
                </c:pt>
                <c:pt idx="5">
                  <c:v>2.4507037037037094</c:v>
                </c:pt>
                <c:pt idx="6">
                  <c:v>3.3555555555555543</c:v>
                </c:pt>
                <c:pt idx="7">
                  <c:v>2.8681428571428569</c:v>
                </c:pt>
                <c:pt idx="8">
                  <c:v>3.5030000000000001</c:v>
                </c:pt>
                <c:pt idx="9">
                  <c:v>2.7420229885057523</c:v>
                </c:pt>
                <c:pt idx="10">
                  <c:v>3.8503529411764674</c:v>
                </c:pt>
                <c:pt idx="11">
                  <c:v>3.0273529411764599</c:v>
                </c:pt>
                <c:pt idx="12">
                  <c:v>2.7892500000000098</c:v>
                </c:pt>
                <c:pt idx="13">
                  <c:v>3.352652173913043</c:v>
                </c:pt>
                <c:pt idx="14">
                  <c:v>3.3591666666666669</c:v>
                </c:pt>
                <c:pt idx="15">
                  <c:v>3.1404999999999745</c:v>
                </c:pt>
                <c:pt idx="16">
                  <c:v>3.121105263157915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192-4FC2-B770-BA473C5C9895}"/>
            </c:ext>
          </c:extLst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92-4FC2-B770-BA473C5C9895}"/>
            </c:ext>
          </c:extLst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192-4FC2-B770-BA473C5C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25920"/>
        <c:axId val="127027456"/>
      </c:lineChart>
      <c:catAx>
        <c:axId val="12702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02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027456"/>
        <c:scaling>
          <c:orientation val="minMax"/>
          <c:max val="79"/>
          <c:min val="6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702592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66"/>
          <c:y val="0.11333378979801439"/>
          <c:w val="0.15879276236967191"/>
          <c:h val="0.86782197101862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2796475858082E-2"/>
          <c:y val="8.5034190138611562E-2"/>
          <c:w val="0.69354365559549824"/>
          <c:h val="0.73469540279760293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0">
                  <c:v>5.3554054054054063</c:v>
                </c:pt>
                <c:pt idx="1">
                  <c:v>5.3508823529411771</c:v>
                </c:pt>
                <c:pt idx="2">
                  <c:v>5.3539473684210535</c:v>
                </c:pt>
                <c:pt idx="3">
                  <c:v>5.3473684210526296</c:v>
                </c:pt>
                <c:pt idx="4">
                  <c:v>5.3478124999999999</c:v>
                </c:pt>
                <c:pt idx="5">
                  <c:v>5.3447058823529394</c:v>
                </c:pt>
                <c:pt idx="6">
                  <c:v>5.328333333333334</c:v>
                </c:pt>
                <c:pt idx="7">
                  <c:v>5.332692307692307</c:v>
                </c:pt>
                <c:pt idx="8">
                  <c:v>5.3390909090909098</c:v>
                </c:pt>
                <c:pt idx="9">
                  <c:v>5.3444999999999983</c:v>
                </c:pt>
                <c:pt idx="10">
                  <c:v>5.3424999999999994</c:v>
                </c:pt>
                <c:pt idx="11">
                  <c:v>5.3459999999999992</c:v>
                </c:pt>
                <c:pt idx="12">
                  <c:v>5.3479999999999981</c:v>
                </c:pt>
                <c:pt idx="13">
                  <c:v>5.3435000000000006</c:v>
                </c:pt>
                <c:pt idx="14">
                  <c:v>5.3456250000000001</c:v>
                </c:pt>
                <c:pt idx="15">
                  <c:v>5.348461538461537</c:v>
                </c:pt>
                <c:pt idx="16">
                  <c:v>5.3486363636363627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94-4E3F-B9F6-8B55D5A31A08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0">
                  <c:v>5.3401960784313749</c:v>
                </c:pt>
                <c:pt idx="1">
                  <c:v>5.3463636363636375</c:v>
                </c:pt>
                <c:pt idx="2">
                  <c:v>5.3337804878048791</c:v>
                </c:pt>
                <c:pt idx="3">
                  <c:v>5.3308139534883709</c:v>
                </c:pt>
                <c:pt idx="4">
                  <c:v>5.3282795698924739</c:v>
                </c:pt>
                <c:pt idx="5">
                  <c:v>5.3843749999999986</c:v>
                </c:pt>
                <c:pt idx="6">
                  <c:v>5.3931428571428555</c:v>
                </c:pt>
                <c:pt idx="7">
                  <c:v>5.408199999999999</c:v>
                </c:pt>
                <c:pt idx="8">
                  <c:v>5.4107608695652196</c:v>
                </c:pt>
                <c:pt idx="9">
                  <c:v>5.4085057471264379</c:v>
                </c:pt>
                <c:pt idx="10">
                  <c:v>5.4147368421052642</c:v>
                </c:pt>
                <c:pt idx="11">
                  <c:v>5.4185964912280706</c:v>
                </c:pt>
                <c:pt idx="12">
                  <c:v>5.4115384615384619</c:v>
                </c:pt>
                <c:pt idx="13">
                  <c:v>5.3516129032258073</c:v>
                </c:pt>
                <c:pt idx="14">
                  <c:v>5.346987951807229</c:v>
                </c:pt>
                <c:pt idx="15">
                  <c:v>5.3527956989247301</c:v>
                </c:pt>
                <c:pt idx="16">
                  <c:v>5.3949999999999996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94-4E3F-B9F6-8B55D5A31A08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0">
                  <c:v>5.3833333333333346</c:v>
                </c:pt>
                <c:pt idx="1">
                  <c:v>5.3781249999999989</c:v>
                </c:pt>
                <c:pt idx="2">
                  <c:v>5.3612222222222217</c:v>
                </c:pt>
                <c:pt idx="3">
                  <c:v>5.3429411764705872</c:v>
                </c:pt>
                <c:pt idx="4">
                  <c:v>5.3705555555555557</c:v>
                </c:pt>
                <c:pt idx="5">
                  <c:v>5.3727777777777792</c:v>
                </c:pt>
                <c:pt idx="6">
                  <c:v>5.3711111111111096</c:v>
                </c:pt>
                <c:pt idx="7">
                  <c:v>5.3863157894736853</c:v>
                </c:pt>
                <c:pt idx="8">
                  <c:v>5.370000000000001</c:v>
                </c:pt>
                <c:pt idx="9">
                  <c:v>5.3650000000000002</c:v>
                </c:pt>
                <c:pt idx="10">
                  <c:v>5.3468421052631578</c:v>
                </c:pt>
                <c:pt idx="11">
                  <c:v>5.3604761904761906</c:v>
                </c:pt>
                <c:pt idx="12">
                  <c:v>5.3481249999999996</c:v>
                </c:pt>
                <c:pt idx="13">
                  <c:v>5.3677777777777784</c:v>
                </c:pt>
                <c:pt idx="14">
                  <c:v>5.3663157894736857</c:v>
                </c:pt>
                <c:pt idx="15">
                  <c:v>5.3589473684210516</c:v>
                </c:pt>
                <c:pt idx="16">
                  <c:v>5.3712499999999999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94-4E3F-B9F6-8B55D5A31A08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0">
                  <c:v>5.3650000000000002</c:v>
                </c:pt>
                <c:pt idx="1">
                  <c:v>5.3609999999999998</c:v>
                </c:pt>
                <c:pt idx="2">
                  <c:v>5.3710000000000004</c:v>
                </c:pt>
                <c:pt idx="3">
                  <c:v>5.3870000000000005</c:v>
                </c:pt>
                <c:pt idx="4">
                  <c:v>5.3689999999999998</c:v>
                </c:pt>
                <c:pt idx="5">
                  <c:v>5.3710000000000004</c:v>
                </c:pt>
                <c:pt idx="6">
                  <c:v>5.375</c:v>
                </c:pt>
                <c:pt idx="7">
                  <c:v>5.367</c:v>
                </c:pt>
                <c:pt idx="8">
                  <c:v>5.3689999999999998</c:v>
                </c:pt>
                <c:pt idx="9">
                  <c:v>5.3550000000000004</c:v>
                </c:pt>
                <c:pt idx="10">
                  <c:v>5.3579999999999997</c:v>
                </c:pt>
                <c:pt idx="11">
                  <c:v>5.367</c:v>
                </c:pt>
                <c:pt idx="12">
                  <c:v>5.4030000000000005</c:v>
                </c:pt>
                <c:pt idx="13">
                  <c:v>5.41</c:v>
                </c:pt>
                <c:pt idx="14">
                  <c:v>5.41</c:v>
                </c:pt>
                <c:pt idx="15">
                  <c:v>5.4160000000000004</c:v>
                </c:pt>
                <c:pt idx="16">
                  <c:v>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94-4E3F-B9F6-8B55D5A31A08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5.4062500000000009</c:v>
                </c:pt>
                <c:pt idx="2">
                  <c:v>5.4250000000000016</c:v>
                </c:pt>
                <c:pt idx="3">
                  <c:v>5.4421052631578952</c:v>
                </c:pt>
                <c:pt idx="4">
                  <c:v>5.3947368421052646</c:v>
                </c:pt>
                <c:pt idx="5">
                  <c:v>5.404545454545457</c:v>
                </c:pt>
                <c:pt idx="6">
                  <c:v>5.4100000000000019</c:v>
                </c:pt>
                <c:pt idx="7">
                  <c:v>5.4250000000000016</c:v>
                </c:pt>
                <c:pt idx="8">
                  <c:v>5.4100000000000019</c:v>
                </c:pt>
                <c:pt idx="9">
                  <c:v>5.4333333333333353</c:v>
                </c:pt>
                <c:pt idx="10">
                  <c:v>5.4250000000000025</c:v>
                </c:pt>
                <c:pt idx="11">
                  <c:v>5.4263157894736853</c:v>
                </c:pt>
                <c:pt idx="12">
                  <c:v>5.4300000000000015</c:v>
                </c:pt>
                <c:pt idx="13">
                  <c:v>5.4100000000000019</c:v>
                </c:pt>
                <c:pt idx="14">
                  <c:v>5.4142857142857137</c:v>
                </c:pt>
                <c:pt idx="15">
                  <c:v>5.4428571428571422</c:v>
                </c:pt>
                <c:pt idx="16">
                  <c:v>5.4249999999999998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94-4E3F-B9F6-8B55D5A31A08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0">
                  <c:v>5.34375</c:v>
                </c:pt>
                <c:pt idx="1">
                  <c:v>5.3144444444444465</c:v>
                </c:pt>
                <c:pt idx="2">
                  <c:v>5.3285714285714301</c:v>
                </c:pt>
                <c:pt idx="3">
                  <c:v>5.3525</c:v>
                </c:pt>
                <c:pt idx="4">
                  <c:v>5.3522222222222231</c:v>
                </c:pt>
                <c:pt idx="5">
                  <c:v>5.3613636363636354</c:v>
                </c:pt>
                <c:pt idx="6">
                  <c:v>5.3860714285714293</c:v>
                </c:pt>
                <c:pt idx="7">
                  <c:v>5.3537931034482744</c:v>
                </c:pt>
                <c:pt idx="8">
                  <c:v>5.3446666666666669</c:v>
                </c:pt>
                <c:pt idx="9">
                  <c:v>5.3463636363636367</c:v>
                </c:pt>
                <c:pt idx="10">
                  <c:v>5.3282352941176487</c:v>
                </c:pt>
                <c:pt idx="11">
                  <c:v>5.3282352941176487</c:v>
                </c:pt>
                <c:pt idx="12">
                  <c:v>5.3804545454545449</c:v>
                </c:pt>
                <c:pt idx="13">
                  <c:v>5.3919565217391314</c:v>
                </c:pt>
                <c:pt idx="14">
                  <c:v>5.3947391304347834</c:v>
                </c:pt>
                <c:pt idx="15">
                  <c:v>5.3973749999999994</c:v>
                </c:pt>
                <c:pt idx="16">
                  <c:v>5.4094736842105258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94-4E3F-B9F6-8B55D5A31A08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K!$H$3:$H$20</c:f>
              <c:numCache>
                <c:formatCode>0.00_);[Red]\(0.00\)</c:formatCode>
                <c:ptCount val="18"/>
                <c:pt idx="0">
                  <c:v>5.4279999999999999</c:v>
                </c:pt>
                <c:pt idx="1">
                  <c:v>5.4260000000000002</c:v>
                </c:pt>
                <c:pt idx="2">
                  <c:v>5.4240000000000004</c:v>
                </c:pt>
                <c:pt idx="3" formatCode="0.00">
                  <c:v>5.4219999999999997</c:v>
                </c:pt>
                <c:pt idx="4" formatCode="0.00">
                  <c:v>5.5030000000000001</c:v>
                </c:pt>
                <c:pt idx="5" formatCode="0.00">
                  <c:v>5.4109999999999996</c:v>
                </c:pt>
                <c:pt idx="6">
                  <c:v>5.4450000000000003</c:v>
                </c:pt>
                <c:pt idx="7" formatCode="0.00">
                  <c:v>5.4329999999999998</c:v>
                </c:pt>
                <c:pt idx="8">
                  <c:v>5.42</c:v>
                </c:pt>
                <c:pt idx="9" formatCode="0.00">
                  <c:v>5.4329999999999998</c:v>
                </c:pt>
                <c:pt idx="10">
                  <c:v>5.44</c:v>
                </c:pt>
                <c:pt idx="11" formatCode="0.00">
                  <c:v>5.4320000000000004</c:v>
                </c:pt>
                <c:pt idx="12">
                  <c:v>5.4089999999999998</c:v>
                </c:pt>
                <c:pt idx="13">
                  <c:v>5.4189999999999996</c:v>
                </c:pt>
                <c:pt idx="14" formatCode="0.00">
                  <c:v>5.4379999999999997</c:v>
                </c:pt>
                <c:pt idx="15">
                  <c:v>5.444</c:v>
                </c:pt>
                <c:pt idx="16" formatCode="0.00">
                  <c:v>5.4260000000000002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94-4E3F-B9F6-8B55D5A31A08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0">
                  <c:v>5.3</c:v>
                </c:pt>
                <c:pt idx="1">
                  <c:v>5.4</c:v>
                </c:pt>
                <c:pt idx="2">
                  <c:v>5.41</c:v>
                </c:pt>
                <c:pt idx="3">
                  <c:v>5.4</c:v>
                </c:pt>
                <c:pt idx="4">
                  <c:v>5.39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5.41</c:v>
                </c:pt>
                <c:pt idx="12">
                  <c:v>5.4</c:v>
                </c:pt>
                <c:pt idx="13">
                  <c:v>5.41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C94-4E3F-B9F6-8B55D5A31A08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1">
                  <c:v>5.35</c:v>
                </c:pt>
                <c:pt idx="2">
                  <c:v>5.36</c:v>
                </c:pt>
                <c:pt idx="3">
                  <c:v>5.35</c:v>
                </c:pt>
                <c:pt idx="4">
                  <c:v>5.35</c:v>
                </c:pt>
                <c:pt idx="5">
                  <c:v>5.34</c:v>
                </c:pt>
                <c:pt idx="6">
                  <c:v>5.35</c:v>
                </c:pt>
                <c:pt idx="7">
                  <c:v>5.36</c:v>
                </c:pt>
                <c:pt idx="8">
                  <c:v>5.35</c:v>
                </c:pt>
                <c:pt idx="9">
                  <c:v>5.35</c:v>
                </c:pt>
                <c:pt idx="10">
                  <c:v>5.35</c:v>
                </c:pt>
                <c:pt idx="11">
                  <c:v>5.37</c:v>
                </c:pt>
                <c:pt idx="12">
                  <c:v>5.34</c:v>
                </c:pt>
                <c:pt idx="13">
                  <c:v>5.36</c:v>
                </c:pt>
                <c:pt idx="14">
                  <c:v>5.36</c:v>
                </c:pt>
                <c:pt idx="15">
                  <c:v>5.37</c:v>
                </c:pt>
                <c:pt idx="16">
                  <c:v>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94-4E3F-B9F6-8B55D5A31A08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2">
                  <c:v>5.3733333333333331</c:v>
                </c:pt>
                <c:pt idx="3">
                  <c:v>5.4000000000000012</c:v>
                </c:pt>
                <c:pt idx="4">
                  <c:v>5.4071428571428575</c:v>
                </c:pt>
                <c:pt idx="5">
                  <c:v>5.3933333333333335</c:v>
                </c:pt>
                <c:pt idx="6">
                  <c:v>5.38</c:v>
                </c:pt>
                <c:pt idx="7">
                  <c:v>5.3571428571428568</c:v>
                </c:pt>
                <c:pt idx="8">
                  <c:v>5.3466666666666658</c:v>
                </c:pt>
                <c:pt idx="9">
                  <c:v>5.3785714285714281</c:v>
                </c:pt>
                <c:pt idx="10">
                  <c:v>5.366666666666668</c:v>
                </c:pt>
                <c:pt idx="11">
                  <c:v>5.3923076923076918</c:v>
                </c:pt>
                <c:pt idx="12">
                  <c:v>5.34</c:v>
                </c:pt>
                <c:pt idx="13">
                  <c:v>5.371428571428571</c:v>
                </c:pt>
                <c:pt idx="14">
                  <c:v>5.3866666666666676</c:v>
                </c:pt>
                <c:pt idx="15">
                  <c:v>5.366666666666668</c:v>
                </c:pt>
                <c:pt idx="16">
                  <c:v>5.3684210526315796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C94-4E3F-B9F6-8B55D5A31A08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5.3</c:v>
                </c:pt>
                <c:pt idx="1">
                  <c:v>5.3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  <c:pt idx="5">
                  <c:v>5.3</c:v>
                </c:pt>
                <c:pt idx="6">
                  <c:v>5.3</c:v>
                </c:pt>
                <c:pt idx="7">
                  <c:v>5.3</c:v>
                </c:pt>
                <c:pt idx="8">
                  <c:v>5.3</c:v>
                </c:pt>
                <c:pt idx="9">
                  <c:v>5.3</c:v>
                </c:pt>
                <c:pt idx="10">
                  <c:v>5.3</c:v>
                </c:pt>
                <c:pt idx="11">
                  <c:v>5.3</c:v>
                </c:pt>
                <c:pt idx="12">
                  <c:v>5.3</c:v>
                </c:pt>
                <c:pt idx="13">
                  <c:v>5.3</c:v>
                </c:pt>
                <c:pt idx="14">
                  <c:v>5.3</c:v>
                </c:pt>
                <c:pt idx="15">
                  <c:v>5.3</c:v>
                </c:pt>
                <c:pt idx="16">
                  <c:v>5.3</c:v>
                </c:pt>
                <c:pt idx="17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94-4E3F-B9F6-8B55D5A31A08}"/>
            </c:ext>
          </c:extLst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5.359383545310016</c:v>
                </c:pt>
                <c:pt idx="1">
                  <c:v>5.3703406037499182</c:v>
                </c:pt>
                <c:pt idx="2">
                  <c:v>5.3740854840352927</c:v>
                </c:pt>
                <c:pt idx="3">
                  <c:v>5.3774728814169475</c:v>
                </c:pt>
                <c:pt idx="4">
                  <c:v>5.3812749546918379</c:v>
                </c:pt>
                <c:pt idx="5">
                  <c:v>5.3783101084373142</c:v>
                </c:pt>
                <c:pt idx="6">
                  <c:v>5.383865873015873</c:v>
                </c:pt>
                <c:pt idx="7">
                  <c:v>5.3823144057757117</c:v>
                </c:pt>
                <c:pt idx="8">
                  <c:v>5.3760185111989465</c:v>
                </c:pt>
                <c:pt idx="9">
                  <c:v>5.3814274145394831</c:v>
                </c:pt>
                <c:pt idx="10">
                  <c:v>5.3771980908152734</c:v>
                </c:pt>
                <c:pt idx="11">
                  <c:v>5.3850931457603277</c:v>
                </c:pt>
                <c:pt idx="12">
                  <c:v>5.3810118006993006</c:v>
                </c:pt>
                <c:pt idx="13">
                  <c:v>5.3835275774171283</c:v>
                </c:pt>
                <c:pt idx="14">
                  <c:v>5.3862620252668085</c:v>
                </c:pt>
                <c:pt idx="15">
                  <c:v>5.389710341533112</c:v>
                </c:pt>
                <c:pt idx="16">
                  <c:v>5.3923781100478472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C94-4E3F-B9F6-8B55D5A31A08}"/>
            </c:ext>
          </c:extLst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0.12800000000000011</c:v>
                </c:pt>
                <c:pt idx="1">
                  <c:v>0.11155555555555363</c:v>
                </c:pt>
                <c:pt idx="2">
                  <c:v>9.642857142857153E-2</c:v>
                </c:pt>
                <c:pt idx="3">
                  <c:v>0.11129130966952427</c:v>
                </c:pt>
                <c:pt idx="4">
                  <c:v>0.17472043010752625</c:v>
                </c:pt>
                <c:pt idx="5">
                  <c:v>7.099999999999973E-2</c:v>
                </c:pt>
                <c:pt idx="6">
                  <c:v>0.11666666666666625</c:v>
                </c:pt>
                <c:pt idx="7">
                  <c:v>0.10030769230769288</c:v>
                </c:pt>
                <c:pt idx="8">
                  <c:v>8.0909090909090153E-2</c:v>
                </c:pt>
                <c:pt idx="9">
                  <c:v>8.8833333333337094E-2</c:v>
                </c:pt>
                <c:pt idx="10">
                  <c:v>0.11176470588235166</c:v>
                </c:pt>
                <c:pt idx="11">
                  <c:v>0.10376470588235165</c:v>
                </c:pt>
                <c:pt idx="12">
                  <c:v>9.0000000000001634E-2</c:v>
                </c:pt>
                <c:pt idx="13">
                  <c:v>7.5499999999999012E-2</c:v>
                </c:pt>
                <c:pt idx="14">
                  <c:v>9.2374999999999652E-2</c:v>
                </c:pt>
                <c:pt idx="15">
                  <c:v>9.5538461538462904E-2</c:v>
                </c:pt>
                <c:pt idx="16">
                  <c:v>7.7363636363637411E-2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C94-4E3F-B9F6-8B55D5A31A08}"/>
            </c:ext>
          </c:extLst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5.0999999999999996</c:v>
                </c:pt>
                <c:pt idx="1">
                  <c:v>5.0999999999999996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5.0999999999999996</c:v>
                </c:pt>
                <c:pt idx="5">
                  <c:v>5.0999999999999996</c:v>
                </c:pt>
                <c:pt idx="6">
                  <c:v>5.0999999999999996</c:v>
                </c:pt>
                <c:pt idx="7">
                  <c:v>5.0999999999999996</c:v>
                </c:pt>
                <c:pt idx="8">
                  <c:v>5.0999999999999996</c:v>
                </c:pt>
                <c:pt idx="9">
                  <c:v>5.0999999999999996</c:v>
                </c:pt>
                <c:pt idx="10">
                  <c:v>5.0999999999999996</c:v>
                </c:pt>
                <c:pt idx="11">
                  <c:v>5.0999999999999996</c:v>
                </c:pt>
                <c:pt idx="12">
                  <c:v>5.0999999999999996</c:v>
                </c:pt>
                <c:pt idx="13">
                  <c:v>5.0999999999999996</c:v>
                </c:pt>
                <c:pt idx="14">
                  <c:v>5.0999999999999996</c:v>
                </c:pt>
                <c:pt idx="15">
                  <c:v>5.0999999999999996</c:v>
                </c:pt>
                <c:pt idx="16">
                  <c:v>5.0999999999999996</c:v>
                </c:pt>
                <c:pt idx="17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C94-4E3F-B9F6-8B55D5A31A08}"/>
            </c:ext>
          </c:extLst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5.5</c:v>
                </c:pt>
                <c:pt idx="13">
                  <c:v>5.5</c:v>
                </c:pt>
                <c:pt idx="14">
                  <c:v>5.5</c:v>
                </c:pt>
                <c:pt idx="15">
                  <c:v>5.5</c:v>
                </c:pt>
                <c:pt idx="16">
                  <c:v>5.5</c:v>
                </c:pt>
                <c:pt idx="17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C94-4E3F-B9F6-8B55D5A31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41216"/>
        <c:axId val="207243136"/>
      </c:lineChart>
      <c:catAx>
        <c:axId val="207241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3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243136"/>
        <c:scaling>
          <c:orientation val="minMax"/>
          <c:max val="5.7"/>
          <c:min val="4.9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2412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168"/>
          <c:w val="0.16141760057771026"/>
          <c:h val="0.860405627852375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745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0">
                  <c:v>72.810810810810807</c:v>
                </c:pt>
                <c:pt idx="1">
                  <c:v>72.82352941176471</c:v>
                </c:pt>
                <c:pt idx="2">
                  <c:v>72.815789473684205</c:v>
                </c:pt>
                <c:pt idx="3">
                  <c:v>72.868421052631575</c:v>
                </c:pt>
                <c:pt idx="4">
                  <c:v>72.71875</c:v>
                </c:pt>
                <c:pt idx="5">
                  <c:v>72.82352941176471</c:v>
                </c:pt>
                <c:pt idx="6">
                  <c:v>73.083333333333329</c:v>
                </c:pt>
                <c:pt idx="7">
                  <c:v>72.769230769230774</c:v>
                </c:pt>
                <c:pt idx="8">
                  <c:v>72.681818181818187</c:v>
                </c:pt>
                <c:pt idx="9">
                  <c:v>72.7</c:v>
                </c:pt>
                <c:pt idx="10">
                  <c:v>73.2</c:v>
                </c:pt>
                <c:pt idx="11">
                  <c:v>73</c:v>
                </c:pt>
                <c:pt idx="12">
                  <c:v>73.400000000000006</c:v>
                </c:pt>
                <c:pt idx="13">
                  <c:v>73.5</c:v>
                </c:pt>
                <c:pt idx="14">
                  <c:v>73.4375</c:v>
                </c:pt>
                <c:pt idx="15">
                  <c:v>72.92307692307692</c:v>
                </c:pt>
                <c:pt idx="16">
                  <c:v>73.045454545454547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A-4ECA-81B6-CB27475361DE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0">
                  <c:v>72.132608695652195</c:v>
                </c:pt>
                <c:pt idx="1">
                  <c:v>72.482051282051302</c:v>
                </c:pt>
                <c:pt idx="2">
                  <c:v>72.530120481927739</c:v>
                </c:pt>
                <c:pt idx="3">
                  <c:v>72.92413793103448</c:v>
                </c:pt>
                <c:pt idx="4">
                  <c:v>73.074117647058827</c:v>
                </c:pt>
                <c:pt idx="5">
                  <c:v>73.00434782608697</c:v>
                </c:pt>
                <c:pt idx="6">
                  <c:v>72.970114942528738</c:v>
                </c:pt>
                <c:pt idx="7">
                  <c:v>73.197727272727263</c:v>
                </c:pt>
                <c:pt idx="8">
                  <c:v>73.276666666666657</c:v>
                </c:pt>
                <c:pt idx="9">
                  <c:v>73.631325301204825</c:v>
                </c:pt>
                <c:pt idx="10">
                  <c:v>72.625531914893642</c:v>
                </c:pt>
                <c:pt idx="11">
                  <c:v>73.157142857142844</c:v>
                </c:pt>
                <c:pt idx="12">
                  <c:v>71.983606557377058</c:v>
                </c:pt>
                <c:pt idx="13">
                  <c:v>72.345977011494242</c:v>
                </c:pt>
                <c:pt idx="14">
                  <c:v>71.8</c:v>
                </c:pt>
                <c:pt idx="15">
                  <c:v>71.846874999999969</c:v>
                </c:pt>
                <c:pt idx="16">
                  <c:v>72.386458333333351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A-4ECA-81B6-CB27475361DE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0">
                  <c:v>71.1875</c:v>
                </c:pt>
                <c:pt idx="1">
                  <c:v>70.705882352941174</c:v>
                </c:pt>
                <c:pt idx="2">
                  <c:v>71.238095238095241</c:v>
                </c:pt>
                <c:pt idx="3">
                  <c:v>71.5</c:v>
                </c:pt>
                <c:pt idx="4">
                  <c:v>72.150000000000006</c:v>
                </c:pt>
                <c:pt idx="5">
                  <c:v>70.590909090909093</c:v>
                </c:pt>
                <c:pt idx="6">
                  <c:v>71.222222222222229</c:v>
                </c:pt>
                <c:pt idx="7">
                  <c:v>71.36363636363636</c:v>
                </c:pt>
                <c:pt idx="8">
                  <c:v>71.3</c:v>
                </c:pt>
                <c:pt idx="9">
                  <c:v>71.578947368421055</c:v>
                </c:pt>
                <c:pt idx="10">
                  <c:v>70.761904761904759</c:v>
                </c:pt>
                <c:pt idx="11">
                  <c:v>71.368421052631575</c:v>
                </c:pt>
                <c:pt idx="12">
                  <c:v>71.466666666666669</c:v>
                </c:pt>
                <c:pt idx="13">
                  <c:v>71.05263157894737</c:v>
                </c:pt>
                <c:pt idx="14">
                  <c:v>70.8</c:v>
                </c:pt>
                <c:pt idx="15">
                  <c:v>71.478260869565219</c:v>
                </c:pt>
                <c:pt idx="16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A-4ECA-81B6-CB27475361DE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0">
                  <c:v>72.870999999999995</c:v>
                </c:pt>
                <c:pt idx="1">
                  <c:v>72.753</c:v>
                </c:pt>
                <c:pt idx="2">
                  <c:v>72.058999999999997</c:v>
                </c:pt>
                <c:pt idx="3">
                  <c:v>71.957999999999998</c:v>
                </c:pt>
                <c:pt idx="4">
                  <c:v>72.016000000000005</c:v>
                </c:pt>
                <c:pt idx="5">
                  <c:v>71.433000000000007</c:v>
                </c:pt>
                <c:pt idx="6">
                  <c:v>72.694000000000003</c:v>
                </c:pt>
                <c:pt idx="7">
                  <c:v>72.590999999999994</c:v>
                </c:pt>
                <c:pt idx="8">
                  <c:v>72.622</c:v>
                </c:pt>
                <c:pt idx="9">
                  <c:v>72.769000000000005</c:v>
                </c:pt>
                <c:pt idx="10">
                  <c:v>70.468999999999994</c:v>
                </c:pt>
                <c:pt idx="11">
                  <c:v>70.129000000000005</c:v>
                </c:pt>
                <c:pt idx="12">
                  <c:v>69.843999999999994</c:v>
                </c:pt>
                <c:pt idx="13">
                  <c:v>69.807000000000002</c:v>
                </c:pt>
                <c:pt idx="14">
                  <c:v>69.656000000000006</c:v>
                </c:pt>
                <c:pt idx="15">
                  <c:v>69.427999999999997</c:v>
                </c:pt>
                <c:pt idx="16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BA-4ECA-81B6-CB27475361DE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72.9375</c:v>
                </c:pt>
                <c:pt idx="2">
                  <c:v>73</c:v>
                </c:pt>
                <c:pt idx="3">
                  <c:v>72.94736842105263</c:v>
                </c:pt>
                <c:pt idx="4">
                  <c:v>72.631578947368425</c:v>
                </c:pt>
                <c:pt idx="5">
                  <c:v>73.045454545454547</c:v>
                </c:pt>
                <c:pt idx="6">
                  <c:v>72.95</c:v>
                </c:pt>
                <c:pt idx="7">
                  <c:v>72.95</c:v>
                </c:pt>
                <c:pt idx="8">
                  <c:v>73.150000000000006</c:v>
                </c:pt>
                <c:pt idx="9">
                  <c:v>73.047619047619051</c:v>
                </c:pt>
                <c:pt idx="10">
                  <c:v>72.900000000000006</c:v>
                </c:pt>
                <c:pt idx="11">
                  <c:v>72.94736842105263</c:v>
                </c:pt>
                <c:pt idx="12">
                  <c:v>73.3</c:v>
                </c:pt>
                <c:pt idx="13">
                  <c:v>72.900000000000006</c:v>
                </c:pt>
                <c:pt idx="14">
                  <c:v>73</c:v>
                </c:pt>
                <c:pt idx="15">
                  <c:v>72.857142857142861</c:v>
                </c:pt>
                <c:pt idx="16">
                  <c:v>72.916666666666671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BA-4ECA-81B6-CB27475361DE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0">
                  <c:v>73.208333333333329</c:v>
                </c:pt>
                <c:pt idx="1">
                  <c:v>73.135057471264361</c:v>
                </c:pt>
                <c:pt idx="2">
                  <c:v>72.614197530864189</c:v>
                </c:pt>
                <c:pt idx="3">
                  <c:v>72.72043010752688</c:v>
                </c:pt>
                <c:pt idx="4">
                  <c:v>72.778735632183896</c:v>
                </c:pt>
                <c:pt idx="5">
                  <c:v>72.453787878787864</c:v>
                </c:pt>
                <c:pt idx="6">
                  <c:v>72.05654761904762</c:v>
                </c:pt>
                <c:pt idx="7">
                  <c:v>72.614942528735625</c:v>
                </c:pt>
                <c:pt idx="8">
                  <c:v>72.338709677419374</c:v>
                </c:pt>
                <c:pt idx="9">
                  <c:v>72.292929292929301</c:v>
                </c:pt>
                <c:pt idx="10">
                  <c:v>72.539215686274503</c:v>
                </c:pt>
                <c:pt idx="11">
                  <c:v>72.539215686274503</c:v>
                </c:pt>
                <c:pt idx="12">
                  <c:v>72.099999999999994</c:v>
                </c:pt>
                <c:pt idx="13">
                  <c:v>72.604347826086951</c:v>
                </c:pt>
                <c:pt idx="14">
                  <c:v>72.633333333333326</c:v>
                </c:pt>
                <c:pt idx="15">
                  <c:v>73.03749999999998</c:v>
                </c:pt>
                <c:pt idx="16">
                  <c:v>72.821052631578937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BA-4ECA-81B6-CB27475361DE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0">
                  <c:v>72.8</c:v>
                </c:pt>
                <c:pt idx="1">
                  <c:v>72.332999999999998</c:v>
                </c:pt>
                <c:pt idx="2">
                  <c:v>72.688999999999993</c:v>
                </c:pt>
                <c:pt idx="3">
                  <c:v>72.927999999999997</c:v>
                </c:pt>
                <c:pt idx="4">
                  <c:v>73.052999999999997</c:v>
                </c:pt>
                <c:pt idx="5">
                  <c:v>73.111999999999995</c:v>
                </c:pt>
                <c:pt idx="6">
                  <c:v>73.421000000000006</c:v>
                </c:pt>
                <c:pt idx="7">
                  <c:v>73.296999999999997</c:v>
                </c:pt>
                <c:pt idx="8">
                  <c:v>73.522000000000006</c:v>
                </c:pt>
                <c:pt idx="9">
                  <c:v>72.909000000000006</c:v>
                </c:pt>
                <c:pt idx="10">
                  <c:v>72.789000000000001</c:v>
                </c:pt>
                <c:pt idx="11">
                  <c:v>72.563000000000002</c:v>
                </c:pt>
                <c:pt idx="12">
                  <c:v>72.397999999999996</c:v>
                </c:pt>
                <c:pt idx="13">
                  <c:v>72.953000000000003</c:v>
                </c:pt>
                <c:pt idx="14">
                  <c:v>72.721999999999994</c:v>
                </c:pt>
                <c:pt idx="15">
                  <c:v>72.725999999999999</c:v>
                </c:pt>
                <c:pt idx="16">
                  <c:v>72.912000000000006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BA-4ECA-81B6-CB27475361DE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0">
                  <c:v>72.7</c:v>
                </c:pt>
                <c:pt idx="1">
                  <c:v>73</c:v>
                </c:pt>
                <c:pt idx="2">
                  <c:v>72</c:v>
                </c:pt>
                <c:pt idx="3">
                  <c:v>72.900000000000006</c:v>
                </c:pt>
                <c:pt idx="4">
                  <c:v>73.400000000000006</c:v>
                </c:pt>
                <c:pt idx="5">
                  <c:v>72.900000000000006</c:v>
                </c:pt>
                <c:pt idx="6">
                  <c:v>73.2</c:v>
                </c:pt>
                <c:pt idx="7">
                  <c:v>72.7</c:v>
                </c:pt>
                <c:pt idx="8">
                  <c:v>72.7</c:v>
                </c:pt>
                <c:pt idx="9">
                  <c:v>73.2</c:v>
                </c:pt>
                <c:pt idx="10">
                  <c:v>72.7</c:v>
                </c:pt>
                <c:pt idx="11">
                  <c:v>72.900000000000006</c:v>
                </c:pt>
                <c:pt idx="12">
                  <c:v>72.900000000000006</c:v>
                </c:pt>
                <c:pt idx="13">
                  <c:v>73.099999999999994</c:v>
                </c:pt>
                <c:pt idx="14">
                  <c:v>72.400000000000006</c:v>
                </c:pt>
                <c:pt idx="15">
                  <c:v>72.2</c:v>
                </c:pt>
                <c:pt idx="16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BA-4ECA-81B6-CB27475361DE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1">
                  <c:v>72.55</c:v>
                </c:pt>
                <c:pt idx="2">
                  <c:v>72.64</c:v>
                </c:pt>
                <c:pt idx="3">
                  <c:v>73.12</c:v>
                </c:pt>
                <c:pt idx="4">
                  <c:v>72.25</c:v>
                </c:pt>
                <c:pt idx="5">
                  <c:v>72.48</c:v>
                </c:pt>
                <c:pt idx="6">
                  <c:v>72.98</c:v>
                </c:pt>
                <c:pt idx="7">
                  <c:v>73.040000000000006</c:v>
                </c:pt>
                <c:pt idx="8">
                  <c:v>72.78</c:v>
                </c:pt>
                <c:pt idx="9">
                  <c:v>72.42</c:v>
                </c:pt>
                <c:pt idx="10">
                  <c:v>72.77</c:v>
                </c:pt>
                <c:pt idx="11">
                  <c:v>72.64</c:v>
                </c:pt>
                <c:pt idx="12">
                  <c:v>72.72</c:v>
                </c:pt>
                <c:pt idx="13">
                  <c:v>72.92</c:v>
                </c:pt>
                <c:pt idx="14">
                  <c:v>72.599999999999994</c:v>
                </c:pt>
                <c:pt idx="15">
                  <c:v>72.64</c:v>
                </c:pt>
                <c:pt idx="16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BA-4ECA-81B6-CB27475361DE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2">
                  <c:v>73.333333333333329</c:v>
                </c:pt>
                <c:pt idx="3">
                  <c:v>75.333333333333329</c:v>
                </c:pt>
                <c:pt idx="4">
                  <c:v>74.84615384615384</c:v>
                </c:pt>
                <c:pt idx="5">
                  <c:v>74.533333333333331</c:v>
                </c:pt>
                <c:pt idx="6">
                  <c:v>72.533333333333331</c:v>
                </c:pt>
                <c:pt idx="7">
                  <c:v>72.785714285714292</c:v>
                </c:pt>
                <c:pt idx="8">
                  <c:v>72.400000000000006</c:v>
                </c:pt>
                <c:pt idx="9">
                  <c:v>74.2</c:v>
                </c:pt>
                <c:pt idx="10">
                  <c:v>73.066666666666663</c:v>
                </c:pt>
                <c:pt idx="11">
                  <c:v>74.272727272727266</c:v>
                </c:pt>
                <c:pt idx="12">
                  <c:v>73.733333333333334</c:v>
                </c:pt>
                <c:pt idx="13">
                  <c:v>73.428571428571431</c:v>
                </c:pt>
                <c:pt idx="14">
                  <c:v>73.785714285714292</c:v>
                </c:pt>
                <c:pt idx="15">
                  <c:v>73.8</c:v>
                </c:pt>
                <c:pt idx="16">
                  <c:v>73.684210526315795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BA-4ECA-81B6-CB27475361DE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73</c:v>
                </c:pt>
                <c:pt idx="1">
                  <c:v>73</c:v>
                </c:pt>
                <c:pt idx="2">
                  <c:v>73</c:v>
                </c:pt>
                <c:pt idx="3">
                  <c:v>73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73</c:v>
                </c:pt>
                <c:pt idx="8">
                  <c:v>73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73</c:v>
                </c:pt>
                <c:pt idx="13">
                  <c:v>73</c:v>
                </c:pt>
                <c:pt idx="14">
                  <c:v>73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4BA-4ECA-81B6-CB27475361DE}"/>
            </c:ext>
          </c:extLst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72.530036119970902</c:v>
                </c:pt>
                <c:pt idx="1">
                  <c:v>72.524446724224603</c:v>
                </c:pt>
                <c:pt idx="2">
                  <c:v>72.491953605790471</c:v>
                </c:pt>
                <c:pt idx="3">
                  <c:v>72.919969084557891</c:v>
                </c:pt>
                <c:pt idx="4">
                  <c:v>72.891833607276496</c:v>
                </c:pt>
                <c:pt idx="5">
                  <c:v>72.637636208633651</c:v>
                </c:pt>
                <c:pt idx="6">
                  <c:v>72.711055145046515</c:v>
                </c:pt>
                <c:pt idx="7">
                  <c:v>72.730925122004436</c:v>
                </c:pt>
                <c:pt idx="8">
                  <c:v>72.677119452590418</c:v>
                </c:pt>
                <c:pt idx="9">
                  <c:v>72.874882101017434</c:v>
                </c:pt>
                <c:pt idx="10">
                  <c:v>72.382131902973953</c:v>
                </c:pt>
                <c:pt idx="11">
                  <c:v>72.551687528982868</c:v>
                </c:pt>
                <c:pt idx="12">
                  <c:v>72.384560655737715</c:v>
                </c:pt>
                <c:pt idx="13">
                  <c:v>72.461152784510006</c:v>
                </c:pt>
                <c:pt idx="14">
                  <c:v>72.283454761904778</c:v>
                </c:pt>
                <c:pt idx="15">
                  <c:v>72.293685564978489</c:v>
                </c:pt>
                <c:pt idx="16">
                  <c:v>72.456584270334943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4BA-4ECA-81B6-CB27475361DE}"/>
            </c:ext>
          </c:extLst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2.0208333333333286</c:v>
                </c:pt>
                <c:pt idx="1">
                  <c:v>2.4291751183231867</c:v>
                </c:pt>
                <c:pt idx="2">
                  <c:v>2.0952380952380878</c:v>
                </c:pt>
                <c:pt idx="3">
                  <c:v>3.8333333333333286</c:v>
                </c:pt>
                <c:pt idx="4">
                  <c:v>2.8301538461538343</c:v>
                </c:pt>
                <c:pt idx="5">
                  <c:v>3.9424242424242379</c:v>
                </c:pt>
                <c:pt idx="6">
                  <c:v>2.1987777777777779</c:v>
                </c:pt>
                <c:pt idx="7">
                  <c:v>1.9333636363636373</c:v>
                </c:pt>
                <c:pt idx="8">
                  <c:v>2.2220000000000084</c:v>
                </c:pt>
                <c:pt idx="9">
                  <c:v>2.621052631578948</c:v>
                </c:pt>
                <c:pt idx="10">
                  <c:v>2.7310000000000088</c:v>
                </c:pt>
                <c:pt idx="11">
                  <c:v>4.1437272727272614</c:v>
                </c:pt>
                <c:pt idx="12">
                  <c:v>3.8893333333333402</c:v>
                </c:pt>
                <c:pt idx="13">
                  <c:v>3.6929999999999978</c:v>
                </c:pt>
                <c:pt idx="14">
                  <c:v>4.1297142857142859</c:v>
                </c:pt>
                <c:pt idx="15">
                  <c:v>4.3719999999999999</c:v>
                </c:pt>
                <c:pt idx="16">
                  <c:v>3.6842105263157947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4BA-4ECA-81B6-CB27475361DE}"/>
            </c:ext>
          </c:extLst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4BA-4ECA-81B6-CB27475361DE}"/>
            </c:ext>
          </c:extLst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4BA-4ECA-81B6-CB2747536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48640"/>
        <c:axId val="127254912"/>
      </c:lineChart>
      <c:catAx>
        <c:axId val="127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7254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254912"/>
        <c:scaling>
          <c:orientation val="minMax"/>
          <c:max val="81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724864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7956"/>
          <c:y val="0.12712332923702457"/>
          <c:w val="0.16162942773178987"/>
          <c:h val="0.8609118079893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06982907583763E-2"/>
          <c:y val="8.9578138412254205E-2"/>
          <c:w val="0.73287505383343721"/>
          <c:h val="0.76485948952003213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0">
                  <c:v>98.513513513513516</c:v>
                </c:pt>
                <c:pt idx="1">
                  <c:v>98.941176470588232</c:v>
                </c:pt>
                <c:pt idx="2">
                  <c:v>98.868421052631575</c:v>
                </c:pt>
                <c:pt idx="3">
                  <c:v>99.21052631578948</c:v>
                </c:pt>
                <c:pt idx="4">
                  <c:v>98.9375</c:v>
                </c:pt>
                <c:pt idx="5">
                  <c:v>98.882352941176464</c:v>
                </c:pt>
                <c:pt idx="6">
                  <c:v>98.791666666666671</c:v>
                </c:pt>
                <c:pt idx="7">
                  <c:v>99.230769230769226</c:v>
                </c:pt>
                <c:pt idx="8">
                  <c:v>99.181818181818187</c:v>
                </c:pt>
                <c:pt idx="9">
                  <c:v>99.05</c:v>
                </c:pt>
                <c:pt idx="10">
                  <c:v>98</c:v>
                </c:pt>
                <c:pt idx="11">
                  <c:v>98.95</c:v>
                </c:pt>
                <c:pt idx="12">
                  <c:v>99.05</c:v>
                </c:pt>
                <c:pt idx="13">
                  <c:v>99.05</c:v>
                </c:pt>
                <c:pt idx="14">
                  <c:v>99.625</c:v>
                </c:pt>
                <c:pt idx="15">
                  <c:v>99.307692307692307</c:v>
                </c:pt>
                <c:pt idx="16">
                  <c:v>99.13636363636364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92-49C4-96CE-1DAA4152ACEB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0">
                  <c:v>99.869565217391283</c:v>
                </c:pt>
                <c:pt idx="1">
                  <c:v>100.39220779220778</c:v>
                </c:pt>
                <c:pt idx="2">
                  <c:v>100.37037037037038</c:v>
                </c:pt>
                <c:pt idx="3">
                  <c:v>99.884090909090915</c:v>
                </c:pt>
                <c:pt idx="4">
                  <c:v>100.16263736263735</c:v>
                </c:pt>
                <c:pt idx="5">
                  <c:v>100.56292134831462</c:v>
                </c:pt>
                <c:pt idx="6">
                  <c:v>101.02093023255811</c:v>
                </c:pt>
                <c:pt idx="7">
                  <c:v>100.46976744186045</c:v>
                </c:pt>
                <c:pt idx="8">
                  <c:v>100.06000000000002</c:v>
                </c:pt>
                <c:pt idx="9">
                  <c:v>100.47468354430382</c:v>
                </c:pt>
                <c:pt idx="10">
                  <c:v>99.903296703296775</c:v>
                </c:pt>
                <c:pt idx="11">
                  <c:v>99.81</c:v>
                </c:pt>
                <c:pt idx="12">
                  <c:v>100.45862068965518</c:v>
                </c:pt>
                <c:pt idx="13">
                  <c:v>99.688505747126428</c:v>
                </c:pt>
                <c:pt idx="14">
                  <c:v>99.9</c:v>
                </c:pt>
                <c:pt idx="15">
                  <c:v>100.66442307692309</c:v>
                </c:pt>
                <c:pt idx="16">
                  <c:v>100.06666666666671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92-49C4-96CE-1DAA4152ACEB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0">
                  <c:v>98.78947368421052</c:v>
                </c:pt>
                <c:pt idx="1">
                  <c:v>99</c:v>
                </c:pt>
                <c:pt idx="2">
                  <c:v>99.333333333333329</c:v>
                </c:pt>
                <c:pt idx="3">
                  <c:v>99.352941176470594</c:v>
                </c:pt>
                <c:pt idx="4">
                  <c:v>100.05263157894737</c:v>
                </c:pt>
                <c:pt idx="5">
                  <c:v>98.63636363636364</c:v>
                </c:pt>
                <c:pt idx="6">
                  <c:v>99.117647058823536</c:v>
                </c:pt>
                <c:pt idx="7">
                  <c:v>99</c:v>
                </c:pt>
                <c:pt idx="8">
                  <c:v>99.117647058823536</c:v>
                </c:pt>
                <c:pt idx="9">
                  <c:v>99.117647058823536</c:v>
                </c:pt>
                <c:pt idx="10">
                  <c:v>98.578947368421055</c:v>
                </c:pt>
                <c:pt idx="11">
                  <c:v>98.78947368421052</c:v>
                </c:pt>
                <c:pt idx="12">
                  <c:v>98</c:v>
                </c:pt>
                <c:pt idx="13">
                  <c:v>98.333333333333329</c:v>
                </c:pt>
                <c:pt idx="14">
                  <c:v>98.95</c:v>
                </c:pt>
                <c:pt idx="15">
                  <c:v>99.166666666666671</c:v>
                </c:pt>
                <c:pt idx="16">
                  <c:v>99.058823529411768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92-49C4-96CE-1DAA4152ACEB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0">
                  <c:v>99.058999999999997</c:v>
                </c:pt>
                <c:pt idx="1">
                  <c:v>98.942999999999998</c:v>
                </c:pt>
                <c:pt idx="2">
                  <c:v>98.554000000000002</c:v>
                </c:pt>
                <c:pt idx="3">
                  <c:v>98.338999999999999</c:v>
                </c:pt>
                <c:pt idx="4">
                  <c:v>98.349000000000004</c:v>
                </c:pt>
                <c:pt idx="5">
                  <c:v>98.061000000000007</c:v>
                </c:pt>
                <c:pt idx="6">
                  <c:v>98.968000000000004</c:v>
                </c:pt>
                <c:pt idx="7">
                  <c:v>99.016000000000005</c:v>
                </c:pt>
                <c:pt idx="8">
                  <c:v>98.911000000000001</c:v>
                </c:pt>
                <c:pt idx="9">
                  <c:v>98.632000000000005</c:v>
                </c:pt>
                <c:pt idx="10">
                  <c:v>96.257999999999996</c:v>
                </c:pt>
                <c:pt idx="11">
                  <c:v>98.085999999999999</c:v>
                </c:pt>
                <c:pt idx="12">
                  <c:v>97.628</c:v>
                </c:pt>
                <c:pt idx="13">
                  <c:v>97.518000000000001</c:v>
                </c:pt>
                <c:pt idx="14">
                  <c:v>97.338999999999999</c:v>
                </c:pt>
                <c:pt idx="15">
                  <c:v>97.906000000000006</c:v>
                </c:pt>
                <c:pt idx="16">
                  <c:v>98.03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92-49C4-96CE-1DAA4152ACEB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99.8125</c:v>
                </c:pt>
                <c:pt idx="2">
                  <c:v>98.9</c:v>
                </c:pt>
                <c:pt idx="3">
                  <c:v>99.368421052631575</c:v>
                </c:pt>
                <c:pt idx="4">
                  <c:v>99.736842105263165</c:v>
                </c:pt>
                <c:pt idx="5">
                  <c:v>98.36363636363636</c:v>
                </c:pt>
                <c:pt idx="6">
                  <c:v>97</c:v>
                </c:pt>
                <c:pt idx="7">
                  <c:v>96.95</c:v>
                </c:pt>
                <c:pt idx="8">
                  <c:v>96.95</c:v>
                </c:pt>
                <c:pt idx="9">
                  <c:v>96.238095238095241</c:v>
                </c:pt>
                <c:pt idx="10">
                  <c:v>96</c:v>
                </c:pt>
                <c:pt idx="11">
                  <c:v>96.631578947368425</c:v>
                </c:pt>
                <c:pt idx="12">
                  <c:v>96.8</c:v>
                </c:pt>
                <c:pt idx="13">
                  <c:v>97.1</c:v>
                </c:pt>
                <c:pt idx="14">
                  <c:v>97.571428571428569</c:v>
                </c:pt>
                <c:pt idx="15">
                  <c:v>97.571428571428569</c:v>
                </c:pt>
                <c:pt idx="16">
                  <c:v>97.333333333333329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92-49C4-96CE-1DAA4152ACEB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0">
                  <c:v>99.166666666666671</c:v>
                </c:pt>
                <c:pt idx="1">
                  <c:v>99.382183908045988</c:v>
                </c:pt>
                <c:pt idx="2">
                  <c:v>98.952380952380963</c:v>
                </c:pt>
                <c:pt idx="3">
                  <c:v>98.594444444444449</c:v>
                </c:pt>
                <c:pt idx="4">
                  <c:v>99.1235632183908</c:v>
                </c:pt>
                <c:pt idx="5">
                  <c:v>99.851515151515159</c:v>
                </c:pt>
                <c:pt idx="6">
                  <c:v>99.824404761904773</c:v>
                </c:pt>
                <c:pt idx="7">
                  <c:v>99.544642857142861</c:v>
                </c:pt>
                <c:pt idx="8">
                  <c:v>99.172043010752674</c:v>
                </c:pt>
                <c:pt idx="9">
                  <c:v>99.929292929292913</c:v>
                </c:pt>
                <c:pt idx="10">
                  <c:v>99.642156862745082</c:v>
                </c:pt>
                <c:pt idx="11">
                  <c:v>99.642156862745082</c:v>
                </c:pt>
                <c:pt idx="12">
                  <c:v>99.959090909090904</c:v>
                </c:pt>
                <c:pt idx="13">
                  <c:v>99.230434782608683</c:v>
                </c:pt>
                <c:pt idx="14">
                  <c:v>98.979166666666686</c:v>
                </c:pt>
                <c:pt idx="15">
                  <c:v>98.449999999999989</c:v>
                </c:pt>
                <c:pt idx="16">
                  <c:v>97.852631578947353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92-49C4-96CE-1DAA4152ACEB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0">
                  <c:v>97.332999999999998</c:v>
                </c:pt>
                <c:pt idx="1">
                  <c:v>97.888999999999996</c:v>
                </c:pt>
                <c:pt idx="2">
                  <c:v>97.691999999999993</c:v>
                </c:pt>
                <c:pt idx="3">
                  <c:v>97.614999999999995</c:v>
                </c:pt>
                <c:pt idx="4">
                  <c:v>97.75</c:v>
                </c:pt>
                <c:pt idx="5">
                  <c:v>98.215999999999994</c:v>
                </c:pt>
                <c:pt idx="6">
                  <c:v>98.073999999999998</c:v>
                </c:pt>
                <c:pt idx="7">
                  <c:v>98.11</c:v>
                </c:pt>
                <c:pt idx="8">
                  <c:v>98.209000000000003</c:v>
                </c:pt>
                <c:pt idx="9">
                  <c:v>97.335999999999999</c:v>
                </c:pt>
                <c:pt idx="10">
                  <c:v>97.685000000000002</c:v>
                </c:pt>
                <c:pt idx="11">
                  <c:v>97.828999999999994</c:v>
                </c:pt>
                <c:pt idx="12">
                  <c:v>97.697999999999993</c:v>
                </c:pt>
                <c:pt idx="13">
                  <c:v>98.010999999999996</c:v>
                </c:pt>
                <c:pt idx="14">
                  <c:v>98.191000000000003</c:v>
                </c:pt>
                <c:pt idx="15">
                  <c:v>97.522000000000006</c:v>
                </c:pt>
                <c:pt idx="16">
                  <c:v>96.962000000000003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92-49C4-96CE-1DAA4152ACEB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0">
                  <c:v>99.2</c:v>
                </c:pt>
                <c:pt idx="1">
                  <c:v>102.9</c:v>
                </c:pt>
                <c:pt idx="2">
                  <c:v>103.4</c:v>
                </c:pt>
                <c:pt idx="3">
                  <c:v>103.1</c:v>
                </c:pt>
                <c:pt idx="4">
                  <c:v>102.4</c:v>
                </c:pt>
                <c:pt idx="5">
                  <c:v>102.7</c:v>
                </c:pt>
                <c:pt idx="6">
                  <c:v>101.8</c:v>
                </c:pt>
                <c:pt idx="7">
                  <c:v>101.3</c:v>
                </c:pt>
                <c:pt idx="8">
                  <c:v>101.3</c:v>
                </c:pt>
                <c:pt idx="9">
                  <c:v>101.7</c:v>
                </c:pt>
                <c:pt idx="10">
                  <c:v>101.3</c:v>
                </c:pt>
                <c:pt idx="11">
                  <c:v>101.4</c:v>
                </c:pt>
                <c:pt idx="12">
                  <c:v>101.9</c:v>
                </c:pt>
                <c:pt idx="13">
                  <c:v>102.1</c:v>
                </c:pt>
                <c:pt idx="14">
                  <c:v>102.2</c:v>
                </c:pt>
                <c:pt idx="15">
                  <c:v>102.2</c:v>
                </c:pt>
                <c:pt idx="16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92-49C4-96CE-1DAA4152ACEB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1">
                  <c:v>100.3</c:v>
                </c:pt>
                <c:pt idx="2">
                  <c:v>100.99</c:v>
                </c:pt>
                <c:pt idx="3">
                  <c:v>99.83</c:v>
                </c:pt>
                <c:pt idx="4">
                  <c:v>98.17</c:v>
                </c:pt>
                <c:pt idx="5">
                  <c:v>97.46</c:v>
                </c:pt>
                <c:pt idx="6">
                  <c:v>100.2</c:v>
                </c:pt>
                <c:pt idx="7">
                  <c:v>100.35</c:v>
                </c:pt>
                <c:pt idx="8">
                  <c:v>100.5</c:v>
                </c:pt>
                <c:pt idx="9">
                  <c:v>100.46</c:v>
                </c:pt>
                <c:pt idx="10">
                  <c:v>101.38</c:v>
                </c:pt>
                <c:pt idx="11">
                  <c:v>101.01</c:v>
                </c:pt>
                <c:pt idx="12">
                  <c:v>100.98</c:v>
                </c:pt>
                <c:pt idx="13">
                  <c:v>100.23</c:v>
                </c:pt>
                <c:pt idx="14">
                  <c:v>100.76</c:v>
                </c:pt>
                <c:pt idx="15">
                  <c:v>101.08</c:v>
                </c:pt>
                <c:pt idx="16">
                  <c:v>99.31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692-49C4-96CE-1DAA4152ACEB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2">
                  <c:v>98.066666666666663</c:v>
                </c:pt>
                <c:pt idx="3">
                  <c:v>99.266666666666666</c:v>
                </c:pt>
                <c:pt idx="4">
                  <c:v>99.642857142857139</c:v>
                </c:pt>
                <c:pt idx="5">
                  <c:v>98.466666666666669</c:v>
                </c:pt>
                <c:pt idx="6">
                  <c:v>100.86666666666666</c:v>
                </c:pt>
                <c:pt idx="7">
                  <c:v>100.64285714285714</c:v>
                </c:pt>
                <c:pt idx="8">
                  <c:v>100.53333333333333</c:v>
                </c:pt>
                <c:pt idx="9">
                  <c:v>98.066666666666663</c:v>
                </c:pt>
                <c:pt idx="10">
                  <c:v>98.333333333333329</c:v>
                </c:pt>
                <c:pt idx="11">
                  <c:v>97.916666666666671</c:v>
                </c:pt>
                <c:pt idx="12">
                  <c:v>100.4</c:v>
                </c:pt>
                <c:pt idx="13">
                  <c:v>100</c:v>
                </c:pt>
                <c:pt idx="14">
                  <c:v>99.857142857142861</c:v>
                </c:pt>
                <c:pt idx="15">
                  <c:v>99.733333333333334</c:v>
                </c:pt>
                <c:pt idx="16">
                  <c:v>99.333333333333329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692-49C4-96CE-1DAA4152ACEB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  <c:pt idx="5">
                  <c:v>99</c:v>
                </c:pt>
                <c:pt idx="6">
                  <c:v>99</c:v>
                </c:pt>
                <c:pt idx="7">
                  <c:v>99</c:v>
                </c:pt>
                <c:pt idx="8">
                  <c:v>99</c:v>
                </c:pt>
                <c:pt idx="9">
                  <c:v>99</c:v>
                </c:pt>
                <c:pt idx="10">
                  <c:v>99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692-49C4-96CE-1DAA4152ACEB}"/>
            </c:ext>
          </c:extLst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98.847317011683145</c:v>
                </c:pt>
                <c:pt idx="1">
                  <c:v>99.728896463426892</c:v>
                </c:pt>
                <c:pt idx="2">
                  <c:v>99.512717237538283</c:v>
                </c:pt>
                <c:pt idx="3">
                  <c:v>99.456109056509376</c:v>
                </c:pt>
                <c:pt idx="4">
                  <c:v>99.432503140809573</c:v>
                </c:pt>
                <c:pt idx="5">
                  <c:v>99.120045610767306</c:v>
                </c:pt>
                <c:pt idx="6">
                  <c:v>99.56633153866197</c:v>
                </c:pt>
                <c:pt idx="7">
                  <c:v>99.461403667262971</c:v>
                </c:pt>
                <c:pt idx="8">
                  <c:v>99.393484158472759</c:v>
                </c:pt>
                <c:pt idx="9">
                  <c:v>99.100438543718226</c:v>
                </c:pt>
                <c:pt idx="10">
                  <c:v>98.708073426779634</c:v>
                </c:pt>
                <c:pt idx="11">
                  <c:v>99.006487616099065</c:v>
                </c:pt>
                <c:pt idx="12">
                  <c:v>99.287371159874596</c:v>
                </c:pt>
                <c:pt idx="13">
                  <c:v>99.126127386306848</c:v>
                </c:pt>
                <c:pt idx="14">
                  <c:v>99.337273809523822</c:v>
                </c:pt>
                <c:pt idx="15">
                  <c:v>99.360154395604411</c:v>
                </c:pt>
                <c:pt idx="16">
                  <c:v>98.888315207805604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92-49C4-96CE-1DAA4152ACEB}"/>
            </c:ext>
          </c:extLst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2.5365652173912849</c:v>
                </c:pt>
                <c:pt idx="1">
                  <c:v>5.0110000000000099</c:v>
                </c:pt>
                <c:pt idx="2">
                  <c:v>5.7080000000000126</c:v>
                </c:pt>
                <c:pt idx="3">
                  <c:v>5.4849999999999994</c:v>
                </c:pt>
                <c:pt idx="4">
                  <c:v>4.6500000000000057</c:v>
                </c:pt>
                <c:pt idx="5">
                  <c:v>5.2400000000000091</c:v>
                </c:pt>
                <c:pt idx="6">
                  <c:v>4.7999999999999972</c:v>
                </c:pt>
                <c:pt idx="7">
                  <c:v>4.3499999999999943</c:v>
                </c:pt>
                <c:pt idx="8">
                  <c:v>4.3499999999999943</c:v>
                </c:pt>
                <c:pt idx="9">
                  <c:v>5.461904761904762</c:v>
                </c:pt>
                <c:pt idx="10">
                  <c:v>5.3799999999999955</c:v>
                </c:pt>
                <c:pt idx="11">
                  <c:v>4.7684210526315809</c:v>
                </c:pt>
                <c:pt idx="12">
                  <c:v>5.1000000000000085</c:v>
                </c:pt>
                <c:pt idx="13">
                  <c:v>5</c:v>
                </c:pt>
                <c:pt idx="14">
                  <c:v>4.8610000000000042</c:v>
                </c:pt>
                <c:pt idx="15">
                  <c:v>4.6779999999999973</c:v>
                </c:pt>
                <c:pt idx="16">
                  <c:v>4.8379999999999939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692-49C4-96CE-1DAA4152ACEB}"/>
            </c:ext>
          </c:extLst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94</c:v>
                </c:pt>
                <c:pt idx="13">
                  <c:v>94</c:v>
                </c:pt>
                <c:pt idx="14">
                  <c:v>94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92-49C4-96CE-1DAA4152ACEB}"/>
            </c:ext>
          </c:extLst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692-49C4-96CE-1DAA4152A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02720"/>
        <c:axId val="126704640"/>
      </c:lineChart>
      <c:catAx>
        <c:axId val="12670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704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704640"/>
        <c:scaling>
          <c:orientation val="minMax"/>
          <c:max val="109"/>
          <c:min val="8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7027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39"/>
          <c:y val="0.11648000936854261"/>
          <c:w val="0.15837698065519951"/>
          <c:h val="0.883519990631457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41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0">
                  <c:v>264.56756756756755</c:v>
                </c:pt>
                <c:pt idx="1">
                  <c:v>264.55882352941177</c:v>
                </c:pt>
                <c:pt idx="2">
                  <c:v>264.28947368421052</c:v>
                </c:pt>
                <c:pt idx="3">
                  <c:v>263.34210526315792</c:v>
                </c:pt>
                <c:pt idx="4">
                  <c:v>263.3125</c:v>
                </c:pt>
                <c:pt idx="5">
                  <c:v>264.26470588235293</c:v>
                </c:pt>
                <c:pt idx="6">
                  <c:v>264.125</c:v>
                </c:pt>
                <c:pt idx="7">
                  <c:v>263.61538461538464</c:v>
                </c:pt>
                <c:pt idx="8">
                  <c:v>263.81818181818181</c:v>
                </c:pt>
                <c:pt idx="9">
                  <c:v>263.39999999999998</c:v>
                </c:pt>
                <c:pt idx="10">
                  <c:v>262.75</c:v>
                </c:pt>
                <c:pt idx="11">
                  <c:v>262.45</c:v>
                </c:pt>
                <c:pt idx="12">
                  <c:v>263.60000000000002</c:v>
                </c:pt>
                <c:pt idx="13">
                  <c:v>263</c:v>
                </c:pt>
                <c:pt idx="14">
                  <c:v>262.375</c:v>
                </c:pt>
                <c:pt idx="15">
                  <c:v>262.15384615384613</c:v>
                </c:pt>
                <c:pt idx="16">
                  <c:v>262.86363636363637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FA-4C67-893C-D72B3043EE35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0">
                  <c:v>265.05106382978721</c:v>
                </c:pt>
                <c:pt idx="1">
                  <c:v>265.57142857142856</c:v>
                </c:pt>
                <c:pt idx="2">
                  <c:v>264.15243902439039</c:v>
                </c:pt>
                <c:pt idx="3">
                  <c:v>267.29431818181826</c:v>
                </c:pt>
                <c:pt idx="4">
                  <c:v>266.93764705882347</c:v>
                </c:pt>
                <c:pt idx="5">
                  <c:v>266.65280898876404</c:v>
                </c:pt>
                <c:pt idx="6">
                  <c:v>269.24421052631573</c:v>
                </c:pt>
                <c:pt idx="7">
                  <c:v>268.34999999999997</c:v>
                </c:pt>
                <c:pt idx="8">
                  <c:v>266.5701149425289</c:v>
                </c:pt>
                <c:pt idx="9">
                  <c:v>267.02278481012655</c:v>
                </c:pt>
                <c:pt idx="10">
                  <c:v>265.24494382022471</c:v>
                </c:pt>
                <c:pt idx="11">
                  <c:v>267.47291666666672</c:v>
                </c:pt>
                <c:pt idx="12">
                  <c:v>267.27321428571429</c:v>
                </c:pt>
                <c:pt idx="13">
                  <c:v>265.16506024096384</c:v>
                </c:pt>
                <c:pt idx="14">
                  <c:v>265</c:v>
                </c:pt>
                <c:pt idx="15">
                  <c:v>264.54111111111109</c:v>
                </c:pt>
                <c:pt idx="16">
                  <c:v>264.57500000000005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A-4C67-893C-D72B3043EE35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0">
                  <c:v>264.22222222222223</c:v>
                </c:pt>
                <c:pt idx="1">
                  <c:v>263.1875</c:v>
                </c:pt>
                <c:pt idx="2">
                  <c:v>260.5</c:v>
                </c:pt>
                <c:pt idx="3">
                  <c:v>264.61111111111109</c:v>
                </c:pt>
                <c:pt idx="4">
                  <c:v>264.94736842105266</c:v>
                </c:pt>
                <c:pt idx="5">
                  <c:v>265.89473684210526</c:v>
                </c:pt>
                <c:pt idx="6">
                  <c:v>267.38888888888891</c:v>
                </c:pt>
                <c:pt idx="7">
                  <c:v>264.26315789473682</c:v>
                </c:pt>
                <c:pt idx="8">
                  <c:v>263.05263157894734</c:v>
                </c:pt>
                <c:pt idx="9">
                  <c:v>263.85714285714283</c:v>
                </c:pt>
                <c:pt idx="10">
                  <c:v>260.5</c:v>
                </c:pt>
                <c:pt idx="11">
                  <c:v>258.84210526315792</c:v>
                </c:pt>
                <c:pt idx="12">
                  <c:v>266.14285714285717</c:v>
                </c:pt>
                <c:pt idx="13">
                  <c:v>264.8125</c:v>
                </c:pt>
                <c:pt idx="14">
                  <c:v>266.6875</c:v>
                </c:pt>
                <c:pt idx="15">
                  <c:v>264.15789473684208</c:v>
                </c:pt>
                <c:pt idx="16">
                  <c:v>261.4736842105263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FA-4C67-893C-D72B3043EE35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0">
                  <c:v>262.40899999999999</c:v>
                </c:pt>
                <c:pt idx="1">
                  <c:v>262.11900000000003</c:v>
                </c:pt>
                <c:pt idx="2">
                  <c:v>261.28500000000003</c:v>
                </c:pt>
                <c:pt idx="3">
                  <c:v>260.32499999999999</c:v>
                </c:pt>
                <c:pt idx="4">
                  <c:v>261.202</c:v>
                </c:pt>
                <c:pt idx="5">
                  <c:v>261.661</c:v>
                </c:pt>
                <c:pt idx="6">
                  <c:v>261.565</c:v>
                </c:pt>
                <c:pt idx="7">
                  <c:v>261.82299999999998</c:v>
                </c:pt>
                <c:pt idx="8">
                  <c:v>260.76100000000002</c:v>
                </c:pt>
                <c:pt idx="9">
                  <c:v>261.61799999999999</c:v>
                </c:pt>
                <c:pt idx="10">
                  <c:v>260.65699999999998</c:v>
                </c:pt>
                <c:pt idx="11">
                  <c:v>260.94600000000003</c:v>
                </c:pt>
                <c:pt idx="12">
                  <c:v>260.75599999999997</c:v>
                </c:pt>
                <c:pt idx="13">
                  <c:v>261.14600000000002</c:v>
                </c:pt>
                <c:pt idx="14">
                  <c:v>260.96199999999999</c:v>
                </c:pt>
                <c:pt idx="15">
                  <c:v>262.267</c:v>
                </c:pt>
                <c:pt idx="16">
                  <c:v>262.33300000000003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FA-4C67-893C-D72B3043EE35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260.125</c:v>
                </c:pt>
                <c:pt idx="2">
                  <c:v>261.75</c:v>
                </c:pt>
                <c:pt idx="3">
                  <c:v>263.26315789473682</c:v>
                </c:pt>
                <c:pt idx="4">
                  <c:v>261.89473684210526</c:v>
                </c:pt>
                <c:pt idx="5">
                  <c:v>263.90909090909093</c:v>
                </c:pt>
                <c:pt idx="6">
                  <c:v>264.3</c:v>
                </c:pt>
                <c:pt idx="7">
                  <c:v>262.75</c:v>
                </c:pt>
                <c:pt idx="8">
                  <c:v>261.45</c:v>
                </c:pt>
                <c:pt idx="9">
                  <c:v>261.76190476190476</c:v>
                </c:pt>
                <c:pt idx="10">
                  <c:v>261.45</c:v>
                </c:pt>
                <c:pt idx="11">
                  <c:v>263.57894736842104</c:v>
                </c:pt>
                <c:pt idx="12">
                  <c:v>264.3</c:v>
                </c:pt>
                <c:pt idx="13">
                  <c:v>262.7</c:v>
                </c:pt>
                <c:pt idx="14">
                  <c:v>261.14285714285717</c:v>
                </c:pt>
                <c:pt idx="15">
                  <c:v>262</c:v>
                </c:pt>
                <c:pt idx="16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FA-4C67-893C-D72B3043EE35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0">
                  <c:v>263</c:v>
                </c:pt>
                <c:pt idx="1">
                  <c:v>263.53160919540227</c:v>
                </c:pt>
                <c:pt idx="2">
                  <c:v>262.95833333333337</c:v>
                </c:pt>
                <c:pt idx="3">
                  <c:v>263.00277777777779</c:v>
                </c:pt>
                <c:pt idx="4">
                  <c:v>263.54310344827587</c:v>
                </c:pt>
                <c:pt idx="5">
                  <c:v>262.79166666666663</c:v>
                </c:pt>
                <c:pt idx="6">
                  <c:v>261.94642857142856</c:v>
                </c:pt>
                <c:pt idx="7">
                  <c:v>262.70977011494256</c:v>
                </c:pt>
                <c:pt idx="8">
                  <c:v>262.27956989247309</c:v>
                </c:pt>
                <c:pt idx="9">
                  <c:v>261.97727272727275</c:v>
                </c:pt>
                <c:pt idx="10">
                  <c:v>261.93382352941177</c:v>
                </c:pt>
                <c:pt idx="11">
                  <c:v>261.93382352941177</c:v>
                </c:pt>
                <c:pt idx="12">
                  <c:v>263.69545454545454</c:v>
                </c:pt>
                <c:pt idx="13">
                  <c:v>264.2652173913043</c:v>
                </c:pt>
                <c:pt idx="14">
                  <c:v>264.70833333333331</c:v>
                </c:pt>
                <c:pt idx="15">
                  <c:v>263.72499999999997</c:v>
                </c:pt>
                <c:pt idx="16">
                  <c:v>263.89473684210526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FA-4C67-893C-D72B3043EE35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0">
                  <c:v>259.2</c:v>
                </c:pt>
                <c:pt idx="1">
                  <c:v>257.44400000000002</c:v>
                </c:pt>
                <c:pt idx="2">
                  <c:v>260.714</c:v>
                </c:pt>
                <c:pt idx="3">
                  <c:v>260.56400000000002</c:v>
                </c:pt>
                <c:pt idx="4">
                  <c:v>261.23599999999999</c:v>
                </c:pt>
                <c:pt idx="5">
                  <c:v>263.05500000000001</c:v>
                </c:pt>
                <c:pt idx="6">
                  <c:v>261.43900000000002</c:v>
                </c:pt>
                <c:pt idx="7">
                  <c:v>262.32499999999999</c:v>
                </c:pt>
                <c:pt idx="8">
                  <c:v>263.2</c:v>
                </c:pt>
                <c:pt idx="9">
                  <c:v>260.678</c:v>
                </c:pt>
                <c:pt idx="10">
                  <c:v>260.92399999999998</c:v>
                </c:pt>
                <c:pt idx="11">
                  <c:v>260.30799999999999</c:v>
                </c:pt>
                <c:pt idx="12">
                  <c:v>259.95100000000002</c:v>
                </c:pt>
                <c:pt idx="13">
                  <c:v>261.07799999999997</c:v>
                </c:pt>
                <c:pt idx="14">
                  <c:v>259.46499999999997</c:v>
                </c:pt>
                <c:pt idx="15">
                  <c:v>259.22899999999998</c:v>
                </c:pt>
                <c:pt idx="16">
                  <c:v>259.43299999999999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FA-4C67-893C-D72B3043EE35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0">
                  <c:v>262.8</c:v>
                </c:pt>
                <c:pt idx="1">
                  <c:v>266</c:v>
                </c:pt>
                <c:pt idx="2">
                  <c:v>263.39999999999998</c:v>
                </c:pt>
                <c:pt idx="3">
                  <c:v>263.5</c:v>
                </c:pt>
                <c:pt idx="4">
                  <c:v>263.39999999999998</c:v>
                </c:pt>
                <c:pt idx="5">
                  <c:v>264.8</c:v>
                </c:pt>
                <c:pt idx="6">
                  <c:v>263.89999999999998</c:v>
                </c:pt>
                <c:pt idx="7">
                  <c:v>265.5</c:v>
                </c:pt>
                <c:pt idx="8">
                  <c:v>265.5</c:v>
                </c:pt>
                <c:pt idx="9">
                  <c:v>265.10000000000002</c:v>
                </c:pt>
                <c:pt idx="10">
                  <c:v>264.7</c:v>
                </c:pt>
                <c:pt idx="11">
                  <c:v>265.2</c:v>
                </c:pt>
                <c:pt idx="12">
                  <c:v>264.8</c:v>
                </c:pt>
                <c:pt idx="13">
                  <c:v>265.7</c:v>
                </c:pt>
                <c:pt idx="14">
                  <c:v>266</c:v>
                </c:pt>
                <c:pt idx="15">
                  <c:v>266.5</c:v>
                </c:pt>
                <c:pt idx="16">
                  <c:v>266.2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FA-4C67-893C-D72B3043EE35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1">
                  <c:v>262.98</c:v>
                </c:pt>
                <c:pt idx="2">
                  <c:v>263.94</c:v>
                </c:pt>
                <c:pt idx="3">
                  <c:v>266.10000000000002</c:v>
                </c:pt>
                <c:pt idx="4">
                  <c:v>266.69</c:v>
                </c:pt>
                <c:pt idx="5">
                  <c:v>263.23</c:v>
                </c:pt>
                <c:pt idx="6">
                  <c:v>261.89999999999998</c:v>
                </c:pt>
                <c:pt idx="7">
                  <c:v>262.70999999999998</c:v>
                </c:pt>
                <c:pt idx="8">
                  <c:v>262.62</c:v>
                </c:pt>
                <c:pt idx="9">
                  <c:v>263.68</c:v>
                </c:pt>
                <c:pt idx="10">
                  <c:v>263</c:v>
                </c:pt>
                <c:pt idx="11">
                  <c:v>263.02</c:v>
                </c:pt>
                <c:pt idx="12">
                  <c:v>262.98</c:v>
                </c:pt>
                <c:pt idx="13">
                  <c:v>263.23</c:v>
                </c:pt>
                <c:pt idx="14">
                  <c:v>262.82</c:v>
                </c:pt>
                <c:pt idx="15">
                  <c:v>262.94</c:v>
                </c:pt>
                <c:pt idx="16">
                  <c:v>262.19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FA-4C67-893C-D72B3043EE35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2">
                  <c:v>265.66666666666669</c:v>
                </c:pt>
                <c:pt idx="3">
                  <c:v>259.39999999999998</c:v>
                </c:pt>
                <c:pt idx="4">
                  <c:v>259</c:v>
                </c:pt>
                <c:pt idx="5">
                  <c:v>262.66666666666669</c:v>
                </c:pt>
                <c:pt idx="6">
                  <c:v>260.33333333333331</c:v>
                </c:pt>
                <c:pt idx="7">
                  <c:v>259.57142857142856</c:v>
                </c:pt>
                <c:pt idx="8">
                  <c:v>259.93333333333334</c:v>
                </c:pt>
                <c:pt idx="9">
                  <c:v>264.21428571428572</c:v>
                </c:pt>
                <c:pt idx="10">
                  <c:v>261.53333333333336</c:v>
                </c:pt>
                <c:pt idx="11">
                  <c:v>262.18181818181819</c:v>
                </c:pt>
                <c:pt idx="12">
                  <c:v>267</c:v>
                </c:pt>
                <c:pt idx="13">
                  <c:v>266.57142857142856</c:v>
                </c:pt>
                <c:pt idx="14">
                  <c:v>267.93333333333334</c:v>
                </c:pt>
                <c:pt idx="15">
                  <c:v>266.60000000000002</c:v>
                </c:pt>
                <c:pt idx="16">
                  <c:v>265.88235294117646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FA-4C67-893C-D72B3043EE35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264</c:v>
                </c:pt>
                <c:pt idx="1">
                  <c:v>264</c:v>
                </c:pt>
                <c:pt idx="2">
                  <c:v>264</c:v>
                </c:pt>
                <c:pt idx="3">
                  <c:v>264</c:v>
                </c:pt>
                <c:pt idx="4">
                  <c:v>264</c:v>
                </c:pt>
                <c:pt idx="5">
                  <c:v>264</c:v>
                </c:pt>
                <c:pt idx="6">
                  <c:v>264</c:v>
                </c:pt>
                <c:pt idx="7">
                  <c:v>264</c:v>
                </c:pt>
                <c:pt idx="8">
                  <c:v>264</c:v>
                </c:pt>
                <c:pt idx="9">
                  <c:v>264</c:v>
                </c:pt>
                <c:pt idx="10">
                  <c:v>264</c:v>
                </c:pt>
                <c:pt idx="11">
                  <c:v>264</c:v>
                </c:pt>
                <c:pt idx="12">
                  <c:v>264</c:v>
                </c:pt>
                <c:pt idx="13">
                  <c:v>264</c:v>
                </c:pt>
                <c:pt idx="14">
                  <c:v>264</c:v>
                </c:pt>
                <c:pt idx="15">
                  <c:v>264</c:v>
                </c:pt>
                <c:pt idx="16">
                  <c:v>264</c:v>
                </c:pt>
                <c:pt idx="17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FA-4C67-893C-D72B3043EE35}"/>
            </c:ext>
          </c:extLst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263.03569337422533</c:v>
                </c:pt>
                <c:pt idx="1">
                  <c:v>262.8352623662492</c:v>
                </c:pt>
                <c:pt idx="2">
                  <c:v>262.86559127086014</c:v>
                </c:pt>
                <c:pt idx="3">
                  <c:v>263.14024702286019</c:v>
                </c:pt>
                <c:pt idx="4">
                  <c:v>263.21633557702569</c:v>
                </c:pt>
                <c:pt idx="5">
                  <c:v>263.89256759556463</c:v>
                </c:pt>
                <c:pt idx="6">
                  <c:v>263.61418613199669</c:v>
                </c:pt>
                <c:pt idx="7">
                  <c:v>263.36177411964928</c:v>
                </c:pt>
                <c:pt idx="8">
                  <c:v>262.91848315654642</c:v>
                </c:pt>
                <c:pt idx="9">
                  <c:v>263.33093908707326</c:v>
                </c:pt>
                <c:pt idx="10">
                  <c:v>262.26931006829693</c:v>
                </c:pt>
                <c:pt idx="11">
                  <c:v>262.59336110094756</c:v>
                </c:pt>
                <c:pt idx="12">
                  <c:v>264.04985259740261</c:v>
                </c:pt>
                <c:pt idx="13">
                  <c:v>263.76682062036969</c:v>
                </c:pt>
                <c:pt idx="14">
                  <c:v>263.70940238095238</c:v>
                </c:pt>
                <c:pt idx="15">
                  <c:v>263.41138520017995</c:v>
                </c:pt>
                <c:pt idx="16">
                  <c:v>262.98454103574443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FA-4C67-893C-D72B3043EE35}"/>
            </c:ext>
          </c:extLst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5.8510638297872219</c:v>
                </c:pt>
                <c:pt idx="1">
                  <c:v>8.5559999999999832</c:v>
                </c:pt>
                <c:pt idx="2">
                  <c:v>5.1666666666666856</c:v>
                </c:pt>
                <c:pt idx="3">
                  <c:v>7.8943181818182779</c:v>
                </c:pt>
                <c:pt idx="4">
                  <c:v>7.9376470588234724</c:v>
                </c:pt>
                <c:pt idx="5">
                  <c:v>4.9918089887640349</c:v>
                </c:pt>
                <c:pt idx="6">
                  <c:v>8.9108771929824115</c:v>
                </c:pt>
                <c:pt idx="7">
                  <c:v>8.7785714285714107</c:v>
                </c:pt>
                <c:pt idx="8">
                  <c:v>6.636781609195566</c:v>
                </c:pt>
                <c:pt idx="9">
                  <c:v>6.3447848101265549</c:v>
                </c:pt>
                <c:pt idx="10">
                  <c:v>4.7449438202247052</c:v>
                </c:pt>
                <c:pt idx="11">
                  <c:v>8.630811403508801</c:v>
                </c:pt>
                <c:pt idx="12">
                  <c:v>7.3222142857142671</c:v>
                </c:pt>
                <c:pt idx="13">
                  <c:v>5.4934285714285807</c:v>
                </c:pt>
                <c:pt idx="14">
                  <c:v>8.4683333333333621</c:v>
                </c:pt>
                <c:pt idx="15">
                  <c:v>7.3710000000000377</c:v>
                </c:pt>
                <c:pt idx="16">
                  <c:v>6.7669999999999959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7FA-4C67-893C-D72B3043EE35}"/>
            </c:ext>
          </c:extLst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7FA-4C67-893C-D72B3043EE35}"/>
            </c:ext>
          </c:extLst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278</c:v>
                </c:pt>
                <c:pt idx="1">
                  <c:v>278</c:v>
                </c:pt>
                <c:pt idx="2">
                  <c:v>278</c:v>
                </c:pt>
                <c:pt idx="3">
                  <c:v>278</c:v>
                </c:pt>
                <c:pt idx="4">
                  <c:v>278</c:v>
                </c:pt>
                <c:pt idx="5">
                  <c:v>278</c:v>
                </c:pt>
                <c:pt idx="6">
                  <c:v>278</c:v>
                </c:pt>
                <c:pt idx="7">
                  <c:v>278</c:v>
                </c:pt>
                <c:pt idx="8">
                  <c:v>278</c:v>
                </c:pt>
                <c:pt idx="9">
                  <c:v>278</c:v>
                </c:pt>
                <c:pt idx="10">
                  <c:v>278</c:v>
                </c:pt>
                <c:pt idx="11">
                  <c:v>278</c:v>
                </c:pt>
                <c:pt idx="12">
                  <c:v>278</c:v>
                </c:pt>
                <c:pt idx="13">
                  <c:v>278</c:v>
                </c:pt>
                <c:pt idx="14">
                  <c:v>278</c:v>
                </c:pt>
                <c:pt idx="15">
                  <c:v>278</c:v>
                </c:pt>
                <c:pt idx="16">
                  <c:v>278</c:v>
                </c:pt>
                <c:pt idx="17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7FA-4C67-893C-D72B3043E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376"/>
        <c:axId val="127719296"/>
      </c:lineChart>
      <c:catAx>
        <c:axId val="127717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71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719296"/>
        <c:scaling>
          <c:orientation val="minMax"/>
          <c:max val="292"/>
          <c:min val="23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27717376"/>
        <c:crosses val="autoZero"/>
        <c:crossBetween val="between"/>
        <c:majorUnit val="1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259"/>
          <c:y val="0.11333379787703528"/>
          <c:w val="0.15879265091863504"/>
          <c:h val="0.840002787262210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18063931739965E-2"/>
          <c:y val="8.5245901639344229E-2"/>
          <c:w val="0.69712838171632496"/>
          <c:h val="0.72786885245904198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0">
                  <c:v>308.29729729729729</c:v>
                </c:pt>
                <c:pt idx="1">
                  <c:v>308.1764705882353</c:v>
                </c:pt>
                <c:pt idx="2">
                  <c:v>310.73684210526318</c:v>
                </c:pt>
                <c:pt idx="3">
                  <c:v>308.39473684210526</c:v>
                </c:pt>
                <c:pt idx="4">
                  <c:v>309.90625</c:v>
                </c:pt>
                <c:pt idx="5">
                  <c:v>309.94117647058823</c:v>
                </c:pt>
                <c:pt idx="6">
                  <c:v>310.04166666666669</c:v>
                </c:pt>
                <c:pt idx="7">
                  <c:v>309.23076923076923</c:v>
                </c:pt>
                <c:pt idx="8">
                  <c:v>308.68181818181819</c:v>
                </c:pt>
                <c:pt idx="9">
                  <c:v>308.95</c:v>
                </c:pt>
                <c:pt idx="10">
                  <c:v>306.89999999999998</c:v>
                </c:pt>
                <c:pt idx="11">
                  <c:v>308.45</c:v>
                </c:pt>
                <c:pt idx="12">
                  <c:v>308.25</c:v>
                </c:pt>
                <c:pt idx="13">
                  <c:v>308.3</c:v>
                </c:pt>
                <c:pt idx="14">
                  <c:v>307.375</c:v>
                </c:pt>
                <c:pt idx="15">
                  <c:v>309.03846153846155</c:v>
                </c:pt>
                <c:pt idx="16">
                  <c:v>308.86363636363637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3-4609-BBE2-670E82AFE376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0">
                  <c:v>306.09347826086952</c:v>
                </c:pt>
                <c:pt idx="1">
                  <c:v>308.22784810126575</c:v>
                </c:pt>
                <c:pt idx="2">
                  <c:v>304.95679012345681</c:v>
                </c:pt>
                <c:pt idx="3">
                  <c:v>305.23837209302332</c:v>
                </c:pt>
                <c:pt idx="4">
                  <c:v>304.92</c:v>
                </c:pt>
                <c:pt idx="5">
                  <c:v>309.21894736842091</c:v>
                </c:pt>
                <c:pt idx="6">
                  <c:v>306.98314606741576</c:v>
                </c:pt>
                <c:pt idx="7">
                  <c:v>305.67241379310343</c:v>
                </c:pt>
                <c:pt idx="8">
                  <c:v>304.26263736263741</c:v>
                </c:pt>
                <c:pt idx="9">
                  <c:v>304.65517241379308</c:v>
                </c:pt>
                <c:pt idx="10">
                  <c:v>307.21868131868132</c:v>
                </c:pt>
                <c:pt idx="11">
                  <c:v>306.36326530612246</c:v>
                </c:pt>
                <c:pt idx="12">
                  <c:v>306.15178571428572</c:v>
                </c:pt>
                <c:pt idx="13">
                  <c:v>306.31333333333339</c:v>
                </c:pt>
                <c:pt idx="14">
                  <c:v>304.7</c:v>
                </c:pt>
                <c:pt idx="15">
                  <c:v>301.82577319587614</c:v>
                </c:pt>
                <c:pt idx="16">
                  <c:v>305.67849462365587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3-4609-BBE2-670E82AFE376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0">
                  <c:v>308.38888888888891</c:v>
                </c:pt>
                <c:pt idx="1">
                  <c:v>307.73333333333335</c:v>
                </c:pt>
                <c:pt idx="2">
                  <c:v>308.55555555555554</c:v>
                </c:pt>
                <c:pt idx="3">
                  <c:v>311.4375</c:v>
                </c:pt>
                <c:pt idx="4">
                  <c:v>310.88235294117646</c:v>
                </c:pt>
                <c:pt idx="5">
                  <c:v>310.84210526315792</c:v>
                </c:pt>
                <c:pt idx="6">
                  <c:v>312.22222222222223</c:v>
                </c:pt>
                <c:pt idx="7">
                  <c:v>311.35000000000002</c:v>
                </c:pt>
                <c:pt idx="8">
                  <c:v>309.83333333333331</c:v>
                </c:pt>
                <c:pt idx="9">
                  <c:v>309.5</c:v>
                </c:pt>
                <c:pt idx="10">
                  <c:v>306.85000000000002</c:v>
                </c:pt>
                <c:pt idx="11">
                  <c:v>307.73684210526318</c:v>
                </c:pt>
                <c:pt idx="12">
                  <c:v>306.375</c:v>
                </c:pt>
                <c:pt idx="13">
                  <c:v>306.9375</c:v>
                </c:pt>
                <c:pt idx="14">
                  <c:v>305.8235294117647</c:v>
                </c:pt>
                <c:pt idx="15">
                  <c:v>307.94444444444446</c:v>
                </c:pt>
                <c:pt idx="16">
                  <c:v>308.58823529411762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83-4609-BBE2-670E82AFE376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0">
                  <c:v>306.15300000000002</c:v>
                </c:pt>
                <c:pt idx="1">
                  <c:v>305.26799999999997</c:v>
                </c:pt>
                <c:pt idx="2">
                  <c:v>305.14499999999998</c:v>
                </c:pt>
                <c:pt idx="3">
                  <c:v>304.75</c:v>
                </c:pt>
                <c:pt idx="4">
                  <c:v>304.76100000000002</c:v>
                </c:pt>
                <c:pt idx="5">
                  <c:v>305.822</c:v>
                </c:pt>
                <c:pt idx="6">
                  <c:v>306.57</c:v>
                </c:pt>
                <c:pt idx="7">
                  <c:v>306.75299999999999</c:v>
                </c:pt>
                <c:pt idx="8">
                  <c:v>306.30599999999998</c:v>
                </c:pt>
                <c:pt idx="9">
                  <c:v>304.73099999999999</c:v>
                </c:pt>
                <c:pt idx="10">
                  <c:v>305.63900000000001</c:v>
                </c:pt>
                <c:pt idx="11">
                  <c:v>304.2</c:v>
                </c:pt>
                <c:pt idx="12">
                  <c:v>303.81299999999999</c:v>
                </c:pt>
                <c:pt idx="13">
                  <c:v>304.089</c:v>
                </c:pt>
                <c:pt idx="14">
                  <c:v>302.50299999999999</c:v>
                </c:pt>
                <c:pt idx="15">
                  <c:v>303.46899999999999</c:v>
                </c:pt>
                <c:pt idx="16">
                  <c:v>303.97000000000003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83-4609-BBE2-670E82AFE376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307.8125</c:v>
                </c:pt>
                <c:pt idx="2">
                  <c:v>307.5</c:v>
                </c:pt>
                <c:pt idx="3">
                  <c:v>307.05263157894734</c:v>
                </c:pt>
                <c:pt idx="4">
                  <c:v>308.15789473684208</c:v>
                </c:pt>
                <c:pt idx="5">
                  <c:v>307.77272727272725</c:v>
                </c:pt>
                <c:pt idx="6">
                  <c:v>308.55</c:v>
                </c:pt>
                <c:pt idx="7">
                  <c:v>310.39999999999998</c:v>
                </c:pt>
                <c:pt idx="8">
                  <c:v>309.2</c:v>
                </c:pt>
                <c:pt idx="9">
                  <c:v>309.71428571428572</c:v>
                </c:pt>
                <c:pt idx="10">
                  <c:v>311</c:v>
                </c:pt>
                <c:pt idx="11">
                  <c:v>312.15789473684208</c:v>
                </c:pt>
                <c:pt idx="12">
                  <c:v>312.25</c:v>
                </c:pt>
                <c:pt idx="13">
                  <c:v>310.05</c:v>
                </c:pt>
                <c:pt idx="14">
                  <c:v>314.14285714285717</c:v>
                </c:pt>
                <c:pt idx="15">
                  <c:v>314.28571428571428</c:v>
                </c:pt>
                <c:pt idx="16">
                  <c:v>313.91666666666669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83-4609-BBE2-670E82AFE376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0">
                  <c:v>309.75</c:v>
                </c:pt>
                <c:pt idx="1">
                  <c:v>312.79310344827587</c:v>
                </c:pt>
                <c:pt idx="2">
                  <c:v>312.14285714285717</c:v>
                </c:pt>
                <c:pt idx="3">
                  <c:v>310.58333333333331</c:v>
                </c:pt>
                <c:pt idx="4">
                  <c:v>310.35632183908041</c:v>
                </c:pt>
                <c:pt idx="5">
                  <c:v>310.96212121212125</c:v>
                </c:pt>
                <c:pt idx="6">
                  <c:v>310.33333333333331</c:v>
                </c:pt>
                <c:pt idx="7">
                  <c:v>308.85057471264372</c:v>
                </c:pt>
                <c:pt idx="8">
                  <c:v>308.88172043010746</c:v>
                </c:pt>
                <c:pt idx="9">
                  <c:v>309.71717171717177</c:v>
                </c:pt>
                <c:pt idx="10">
                  <c:v>315.05714285714294</c:v>
                </c:pt>
                <c:pt idx="11">
                  <c:v>315.05714285714294</c:v>
                </c:pt>
                <c:pt idx="12">
                  <c:v>315.57727272727266</c:v>
                </c:pt>
                <c:pt idx="13">
                  <c:v>313.44347826086954</c:v>
                </c:pt>
                <c:pt idx="14">
                  <c:v>312.51666666666671</c:v>
                </c:pt>
                <c:pt idx="15">
                  <c:v>311.03333333333342</c:v>
                </c:pt>
                <c:pt idx="16">
                  <c:v>310.83684210526314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83-4609-BBE2-670E82AFE376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0">
                  <c:v>309.39999999999998</c:v>
                </c:pt>
                <c:pt idx="1">
                  <c:v>309.11099999999999</c:v>
                </c:pt>
                <c:pt idx="2">
                  <c:v>308.35399999999998</c:v>
                </c:pt>
                <c:pt idx="3">
                  <c:v>308.88</c:v>
                </c:pt>
                <c:pt idx="4">
                  <c:v>309.476</c:v>
                </c:pt>
                <c:pt idx="5">
                  <c:v>309.33</c:v>
                </c:pt>
                <c:pt idx="6">
                  <c:v>310.69799999999998</c:v>
                </c:pt>
                <c:pt idx="7">
                  <c:v>309.44099999999997</c:v>
                </c:pt>
                <c:pt idx="8">
                  <c:v>310.97699999999998</c:v>
                </c:pt>
                <c:pt idx="9">
                  <c:v>308.94099999999997</c:v>
                </c:pt>
                <c:pt idx="10">
                  <c:v>306.12200000000001</c:v>
                </c:pt>
                <c:pt idx="11">
                  <c:v>306.726</c:v>
                </c:pt>
                <c:pt idx="12">
                  <c:v>306.178</c:v>
                </c:pt>
                <c:pt idx="13">
                  <c:v>306.697</c:v>
                </c:pt>
                <c:pt idx="14">
                  <c:v>306.46199999999999</c:v>
                </c:pt>
                <c:pt idx="15">
                  <c:v>306.17899999999997</c:v>
                </c:pt>
                <c:pt idx="16">
                  <c:v>307.22199999999998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83-4609-BBE2-670E82AFE376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0">
                  <c:v>305.10000000000002</c:v>
                </c:pt>
                <c:pt idx="1">
                  <c:v>310.10000000000002</c:v>
                </c:pt>
                <c:pt idx="2">
                  <c:v>306.39999999999998</c:v>
                </c:pt>
                <c:pt idx="3">
                  <c:v>306.7</c:v>
                </c:pt>
                <c:pt idx="4">
                  <c:v>307.39999999999998</c:v>
                </c:pt>
                <c:pt idx="5">
                  <c:v>307.8</c:v>
                </c:pt>
                <c:pt idx="6">
                  <c:v>307.8</c:v>
                </c:pt>
                <c:pt idx="7">
                  <c:v>308.3</c:v>
                </c:pt>
                <c:pt idx="8">
                  <c:v>309.3</c:v>
                </c:pt>
                <c:pt idx="9">
                  <c:v>308.3</c:v>
                </c:pt>
                <c:pt idx="10">
                  <c:v>308.8</c:v>
                </c:pt>
                <c:pt idx="11">
                  <c:v>309</c:v>
                </c:pt>
                <c:pt idx="12">
                  <c:v>308.89999999999998</c:v>
                </c:pt>
                <c:pt idx="13">
                  <c:v>310</c:v>
                </c:pt>
                <c:pt idx="14">
                  <c:v>307.89999999999998</c:v>
                </c:pt>
                <c:pt idx="15">
                  <c:v>308.5</c:v>
                </c:pt>
                <c:pt idx="16">
                  <c:v>308.60000000000002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83-4609-BBE2-670E82AFE376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1">
                  <c:v>311.41000000000003</c:v>
                </c:pt>
                <c:pt idx="2">
                  <c:v>308.64999999999998</c:v>
                </c:pt>
                <c:pt idx="3">
                  <c:v>305.7</c:v>
                </c:pt>
                <c:pt idx="4">
                  <c:v>305.44</c:v>
                </c:pt>
                <c:pt idx="5">
                  <c:v>308.23</c:v>
                </c:pt>
                <c:pt idx="6">
                  <c:v>308.12</c:v>
                </c:pt>
                <c:pt idx="7">
                  <c:v>308.06</c:v>
                </c:pt>
                <c:pt idx="8">
                  <c:v>307.39999999999998</c:v>
                </c:pt>
                <c:pt idx="9">
                  <c:v>309.08</c:v>
                </c:pt>
                <c:pt idx="10">
                  <c:v>309.63</c:v>
                </c:pt>
                <c:pt idx="11">
                  <c:v>309.04000000000002</c:v>
                </c:pt>
                <c:pt idx="12">
                  <c:v>308.98</c:v>
                </c:pt>
                <c:pt idx="13">
                  <c:v>308.69</c:v>
                </c:pt>
                <c:pt idx="14">
                  <c:v>308.58</c:v>
                </c:pt>
                <c:pt idx="15">
                  <c:v>308.77</c:v>
                </c:pt>
                <c:pt idx="16">
                  <c:v>308.5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83-4609-BBE2-670E82AFE376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2">
                  <c:v>313.39999999999998</c:v>
                </c:pt>
                <c:pt idx="3">
                  <c:v>308.53333333333336</c:v>
                </c:pt>
                <c:pt idx="4">
                  <c:v>310</c:v>
                </c:pt>
                <c:pt idx="5">
                  <c:v>307.30769230769232</c:v>
                </c:pt>
                <c:pt idx="6">
                  <c:v>301.8</c:v>
                </c:pt>
                <c:pt idx="7">
                  <c:v>301.8</c:v>
                </c:pt>
                <c:pt idx="8">
                  <c:v>302.85714285714283</c:v>
                </c:pt>
                <c:pt idx="9">
                  <c:v>311.61538461538464</c:v>
                </c:pt>
                <c:pt idx="10">
                  <c:v>308.46666666666664</c:v>
                </c:pt>
                <c:pt idx="11">
                  <c:v>309.83333333333331</c:v>
                </c:pt>
                <c:pt idx="12">
                  <c:v>309.61538461538464</c:v>
                </c:pt>
                <c:pt idx="13">
                  <c:v>306.14285714285717</c:v>
                </c:pt>
                <c:pt idx="14">
                  <c:v>306.33333333333331</c:v>
                </c:pt>
                <c:pt idx="15">
                  <c:v>310.46666666666664</c:v>
                </c:pt>
                <c:pt idx="16">
                  <c:v>308.93333333333334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83-4609-BBE2-670E82AFE376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307</c:v>
                </c:pt>
                <c:pt idx="1">
                  <c:v>307</c:v>
                </c:pt>
                <c:pt idx="2">
                  <c:v>307</c:v>
                </c:pt>
                <c:pt idx="3">
                  <c:v>307</c:v>
                </c:pt>
                <c:pt idx="4">
                  <c:v>307</c:v>
                </c:pt>
                <c:pt idx="5">
                  <c:v>307</c:v>
                </c:pt>
                <c:pt idx="6">
                  <c:v>307</c:v>
                </c:pt>
                <c:pt idx="7">
                  <c:v>307</c:v>
                </c:pt>
                <c:pt idx="8">
                  <c:v>307</c:v>
                </c:pt>
                <c:pt idx="9">
                  <c:v>307</c:v>
                </c:pt>
                <c:pt idx="10">
                  <c:v>307</c:v>
                </c:pt>
                <c:pt idx="11">
                  <c:v>307</c:v>
                </c:pt>
                <c:pt idx="12">
                  <c:v>307</c:v>
                </c:pt>
                <c:pt idx="13">
                  <c:v>307</c:v>
                </c:pt>
                <c:pt idx="14">
                  <c:v>307</c:v>
                </c:pt>
                <c:pt idx="15">
                  <c:v>307</c:v>
                </c:pt>
                <c:pt idx="16">
                  <c:v>307</c:v>
                </c:pt>
                <c:pt idx="17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83-4609-BBE2-670E82AFE376}"/>
            </c:ext>
          </c:extLst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307.59752349243655</c:v>
                </c:pt>
                <c:pt idx="1">
                  <c:v>308.95913949678999</c:v>
                </c:pt>
                <c:pt idx="2">
                  <c:v>308.58410449271327</c:v>
                </c:pt>
                <c:pt idx="3">
                  <c:v>307.72699071807421</c:v>
                </c:pt>
                <c:pt idx="4">
                  <c:v>308.12998195170996</c:v>
                </c:pt>
                <c:pt idx="5">
                  <c:v>308.72267698947081</c:v>
                </c:pt>
                <c:pt idx="6">
                  <c:v>308.31183682896381</c:v>
                </c:pt>
                <c:pt idx="7">
                  <c:v>307.98577577365165</c:v>
                </c:pt>
                <c:pt idx="8">
                  <c:v>307.76996521650392</c:v>
                </c:pt>
                <c:pt idx="9">
                  <c:v>308.52040144606354</c:v>
                </c:pt>
                <c:pt idx="10">
                  <c:v>308.56834908424912</c:v>
                </c:pt>
                <c:pt idx="11">
                  <c:v>308.85644783387045</c:v>
                </c:pt>
                <c:pt idx="12">
                  <c:v>308.60904430569434</c:v>
                </c:pt>
                <c:pt idx="13">
                  <c:v>308.06631687370606</c:v>
                </c:pt>
                <c:pt idx="14">
                  <c:v>307.63363865546216</c:v>
                </c:pt>
                <c:pt idx="15">
                  <c:v>308.15123934644964</c:v>
                </c:pt>
                <c:pt idx="16">
                  <c:v>308.51092083866729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83-4609-BBE2-670E82AFE376}"/>
            </c:ext>
          </c:extLst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4.6499999999999773</c:v>
                </c:pt>
                <c:pt idx="1">
                  <c:v>7.5251034482758996</c:v>
                </c:pt>
                <c:pt idx="2">
                  <c:v>8.4432098765431647</c:v>
                </c:pt>
                <c:pt idx="3">
                  <c:v>6.6875</c:v>
                </c:pt>
                <c:pt idx="4">
                  <c:v>6.1213529411764398</c:v>
                </c:pt>
                <c:pt idx="5">
                  <c:v>5.1401212121212438</c:v>
                </c:pt>
                <c:pt idx="6">
                  <c:v>10.422222222222217</c:v>
                </c:pt>
                <c:pt idx="7">
                  <c:v>9.5500000000000114</c:v>
                </c:pt>
                <c:pt idx="8">
                  <c:v>8.1198571428571427</c:v>
                </c:pt>
                <c:pt idx="9">
                  <c:v>6.9602122015915597</c:v>
                </c:pt>
                <c:pt idx="10">
                  <c:v>9.4181428571429251</c:v>
                </c:pt>
                <c:pt idx="11">
                  <c:v>10.857142857142946</c:v>
                </c:pt>
                <c:pt idx="12">
                  <c:v>11.764272727272669</c:v>
                </c:pt>
                <c:pt idx="13">
                  <c:v>9.3544782608695414</c:v>
                </c:pt>
                <c:pt idx="14">
                  <c:v>11.639857142857181</c:v>
                </c:pt>
                <c:pt idx="15">
                  <c:v>12.459941089838139</c:v>
                </c:pt>
                <c:pt idx="16">
                  <c:v>9.9466666666666583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83-4609-BBE2-670E82AFE376}"/>
            </c:ext>
          </c:extLst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291</c:v>
                </c:pt>
                <c:pt idx="1">
                  <c:v>291</c:v>
                </c:pt>
                <c:pt idx="2">
                  <c:v>291</c:v>
                </c:pt>
                <c:pt idx="3">
                  <c:v>291</c:v>
                </c:pt>
                <c:pt idx="4">
                  <c:v>291</c:v>
                </c:pt>
                <c:pt idx="5">
                  <c:v>291</c:v>
                </c:pt>
                <c:pt idx="6">
                  <c:v>291</c:v>
                </c:pt>
                <c:pt idx="7">
                  <c:v>291</c:v>
                </c:pt>
                <c:pt idx="8">
                  <c:v>291</c:v>
                </c:pt>
                <c:pt idx="9">
                  <c:v>291</c:v>
                </c:pt>
                <c:pt idx="10">
                  <c:v>291</c:v>
                </c:pt>
                <c:pt idx="11">
                  <c:v>291</c:v>
                </c:pt>
                <c:pt idx="12">
                  <c:v>291</c:v>
                </c:pt>
                <c:pt idx="13">
                  <c:v>291</c:v>
                </c:pt>
                <c:pt idx="14">
                  <c:v>291</c:v>
                </c:pt>
                <c:pt idx="15">
                  <c:v>291</c:v>
                </c:pt>
                <c:pt idx="16">
                  <c:v>291</c:v>
                </c:pt>
                <c:pt idx="17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83-4609-BBE2-670E82AFE376}"/>
            </c:ext>
          </c:extLst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323</c:v>
                </c:pt>
                <c:pt idx="1">
                  <c:v>323</c:v>
                </c:pt>
                <c:pt idx="2">
                  <c:v>323</c:v>
                </c:pt>
                <c:pt idx="3">
                  <c:v>323</c:v>
                </c:pt>
                <c:pt idx="4">
                  <c:v>323</c:v>
                </c:pt>
                <c:pt idx="5">
                  <c:v>323</c:v>
                </c:pt>
                <c:pt idx="6">
                  <c:v>323</c:v>
                </c:pt>
                <c:pt idx="7">
                  <c:v>323</c:v>
                </c:pt>
                <c:pt idx="8">
                  <c:v>323</c:v>
                </c:pt>
                <c:pt idx="9">
                  <c:v>323</c:v>
                </c:pt>
                <c:pt idx="10">
                  <c:v>323</c:v>
                </c:pt>
                <c:pt idx="11">
                  <c:v>323</c:v>
                </c:pt>
                <c:pt idx="12">
                  <c:v>323</c:v>
                </c:pt>
                <c:pt idx="13">
                  <c:v>323</c:v>
                </c:pt>
                <c:pt idx="14">
                  <c:v>323</c:v>
                </c:pt>
                <c:pt idx="15">
                  <c:v>323</c:v>
                </c:pt>
                <c:pt idx="16">
                  <c:v>323</c:v>
                </c:pt>
                <c:pt idx="17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983-4609-BBE2-670E82AFE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63712"/>
        <c:axId val="127365888"/>
      </c:lineChart>
      <c:catAx>
        <c:axId val="12736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36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365888"/>
        <c:scaling>
          <c:orientation val="minMax"/>
          <c:max val="339"/>
          <c:min val="2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7363712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856"/>
          <c:y val="0.1377049033643522"/>
          <c:w val="0.16057454843460967"/>
          <c:h val="0.83278692436172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0">
                  <c:v>232.97297297297297</c:v>
                </c:pt>
                <c:pt idx="1">
                  <c:v>232.94117647058823</c:v>
                </c:pt>
                <c:pt idx="2">
                  <c:v>232.65789473684211</c:v>
                </c:pt>
                <c:pt idx="3">
                  <c:v>233.28947368421052</c:v>
                </c:pt>
                <c:pt idx="4">
                  <c:v>233.21875</c:v>
                </c:pt>
                <c:pt idx="5">
                  <c:v>233.5</c:v>
                </c:pt>
                <c:pt idx="6">
                  <c:v>233.33333333333334</c:v>
                </c:pt>
                <c:pt idx="7">
                  <c:v>234.19230769230768</c:v>
                </c:pt>
                <c:pt idx="8">
                  <c:v>233.68181818181819</c:v>
                </c:pt>
                <c:pt idx="9">
                  <c:v>233.05</c:v>
                </c:pt>
                <c:pt idx="10">
                  <c:v>233.15</c:v>
                </c:pt>
                <c:pt idx="11">
                  <c:v>233.75</c:v>
                </c:pt>
                <c:pt idx="12">
                  <c:v>233.45</c:v>
                </c:pt>
                <c:pt idx="13">
                  <c:v>233.25</c:v>
                </c:pt>
                <c:pt idx="14">
                  <c:v>232.8125</c:v>
                </c:pt>
                <c:pt idx="15">
                  <c:v>233.42307692307693</c:v>
                </c:pt>
                <c:pt idx="16">
                  <c:v>233.36363636363637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B-45B5-82F3-DDCDC90DD69F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0">
                  <c:v>230.91304347826096</c:v>
                </c:pt>
                <c:pt idx="1">
                  <c:v>228.83417721518981</c:v>
                </c:pt>
                <c:pt idx="2">
                  <c:v>229.20975609756098</c:v>
                </c:pt>
                <c:pt idx="3">
                  <c:v>230.36206896551738</c:v>
                </c:pt>
                <c:pt idx="4">
                  <c:v>229.71477272727279</c:v>
                </c:pt>
                <c:pt idx="5">
                  <c:v>228.43645833333338</c:v>
                </c:pt>
                <c:pt idx="6">
                  <c:v>230.10652173913039</c:v>
                </c:pt>
                <c:pt idx="7">
                  <c:v>231.51666666666665</c:v>
                </c:pt>
                <c:pt idx="8">
                  <c:v>230.61195652173902</c:v>
                </c:pt>
                <c:pt idx="9">
                  <c:v>231.35121951219512</c:v>
                </c:pt>
                <c:pt idx="10">
                  <c:v>230.38152173913045</c:v>
                </c:pt>
                <c:pt idx="11">
                  <c:v>232.71914893617034</c:v>
                </c:pt>
                <c:pt idx="12">
                  <c:v>232.3218181818182</c:v>
                </c:pt>
                <c:pt idx="13">
                  <c:v>235.0674418604651</c:v>
                </c:pt>
                <c:pt idx="14">
                  <c:v>235.4</c:v>
                </c:pt>
                <c:pt idx="15">
                  <c:v>229.1</c:v>
                </c:pt>
                <c:pt idx="16">
                  <c:v>228.4815217391305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B-45B5-82F3-DDCDC90DD69F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0">
                  <c:v>226.66666666666666</c:v>
                </c:pt>
                <c:pt idx="1">
                  <c:v>223.88235294117646</c:v>
                </c:pt>
                <c:pt idx="2">
                  <c:v>228.61538461538461</c:v>
                </c:pt>
                <c:pt idx="3">
                  <c:v>230.125</c:v>
                </c:pt>
                <c:pt idx="4">
                  <c:v>234.5</c:v>
                </c:pt>
                <c:pt idx="5">
                  <c:v>227.22727272727272</c:v>
                </c:pt>
                <c:pt idx="6">
                  <c:v>228.1875</c:v>
                </c:pt>
                <c:pt idx="7">
                  <c:v>229.71428571428572</c:v>
                </c:pt>
                <c:pt idx="8">
                  <c:v>228.66666666666666</c:v>
                </c:pt>
                <c:pt idx="9">
                  <c:v>228.52941176470588</c:v>
                </c:pt>
                <c:pt idx="10">
                  <c:v>227.84210526315789</c:v>
                </c:pt>
                <c:pt idx="11">
                  <c:v>227.3</c:v>
                </c:pt>
                <c:pt idx="12">
                  <c:v>227</c:v>
                </c:pt>
                <c:pt idx="13">
                  <c:v>227.27777777777777</c:v>
                </c:pt>
                <c:pt idx="14">
                  <c:v>226.05</c:v>
                </c:pt>
                <c:pt idx="15">
                  <c:v>229</c:v>
                </c:pt>
                <c:pt idx="16">
                  <c:v>228.5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B-45B5-82F3-DDCDC90DD69F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0">
                  <c:v>233.62899999999999</c:v>
                </c:pt>
                <c:pt idx="1">
                  <c:v>231.95500000000001</c:v>
                </c:pt>
                <c:pt idx="2">
                  <c:v>232.60499999999999</c:v>
                </c:pt>
                <c:pt idx="3">
                  <c:v>234.839</c:v>
                </c:pt>
                <c:pt idx="4">
                  <c:v>233.08600000000001</c:v>
                </c:pt>
                <c:pt idx="5">
                  <c:v>234.261</c:v>
                </c:pt>
                <c:pt idx="6">
                  <c:v>235.25</c:v>
                </c:pt>
                <c:pt idx="7">
                  <c:v>234.374</c:v>
                </c:pt>
                <c:pt idx="8">
                  <c:v>233.97200000000001</c:v>
                </c:pt>
                <c:pt idx="9">
                  <c:v>235.08099999999999</c:v>
                </c:pt>
                <c:pt idx="10">
                  <c:v>234.98099999999999</c:v>
                </c:pt>
                <c:pt idx="11">
                  <c:v>234.46799999999999</c:v>
                </c:pt>
                <c:pt idx="12">
                  <c:v>234.43899999999999</c:v>
                </c:pt>
                <c:pt idx="13">
                  <c:v>234.357</c:v>
                </c:pt>
                <c:pt idx="14">
                  <c:v>233.46</c:v>
                </c:pt>
                <c:pt idx="15">
                  <c:v>234.28899999999999</c:v>
                </c:pt>
                <c:pt idx="16">
                  <c:v>234.303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FB-45B5-82F3-DDCDC90DD69F}"/>
            </c:ext>
          </c:extLst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234.0625</c:v>
                </c:pt>
                <c:pt idx="2">
                  <c:v>233.55</c:v>
                </c:pt>
                <c:pt idx="3">
                  <c:v>232.94736842105263</c:v>
                </c:pt>
                <c:pt idx="4">
                  <c:v>233.05263157894737</c:v>
                </c:pt>
                <c:pt idx="5">
                  <c:v>232.81818181818181</c:v>
                </c:pt>
                <c:pt idx="6">
                  <c:v>233.1</c:v>
                </c:pt>
                <c:pt idx="7">
                  <c:v>232.65</c:v>
                </c:pt>
                <c:pt idx="8">
                  <c:v>232.15</c:v>
                </c:pt>
                <c:pt idx="9">
                  <c:v>232.9047619047619</c:v>
                </c:pt>
                <c:pt idx="10">
                  <c:v>232.75</c:v>
                </c:pt>
                <c:pt idx="11">
                  <c:v>232.73684210526315</c:v>
                </c:pt>
                <c:pt idx="12">
                  <c:v>233.45</c:v>
                </c:pt>
                <c:pt idx="13">
                  <c:v>232.95</c:v>
                </c:pt>
                <c:pt idx="14">
                  <c:v>233.71428571428572</c:v>
                </c:pt>
                <c:pt idx="15">
                  <c:v>233.14285714285714</c:v>
                </c:pt>
                <c:pt idx="16">
                  <c:v>232.66666666666666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FB-45B5-82F3-DDCDC90DD69F}"/>
            </c:ext>
          </c:extLst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0">
                  <c:v>235.16666666666669</c:v>
                </c:pt>
                <c:pt idx="1">
                  <c:v>233.55747126436782</c:v>
                </c:pt>
                <c:pt idx="2">
                  <c:v>232.96428571428572</c:v>
                </c:pt>
                <c:pt idx="3">
                  <c:v>232.84444444444443</c:v>
                </c:pt>
                <c:pt idx="4">
                  <c:v>232.83908045977012</c:v>
                </c:pt>
                <c:pt idx="5">
                  <c:v>232.27272727272728</c:v>
                </c:pt>
                <c:pt idx="6">
                  <c:v>232.73809523809521</c:v>
                </c:pt>
                <c:pt idx="7">
                  <c:v>232.18390804597703</c:v>
                </c:pt>
                <c:pt idx="8">
                  <c:v>231.81720430107526</c:v>
                </c:pt>
                <c:pt idx="9">
                  <c:v>232.91919191919192</c:v>
                </c:pt>
                <c:pt idx="10">
                  <c:v>233.27450980392155</c:v>
                </c:pt>
                <c:pt idx="11">
                  <c:v>233.27450980392155</c:v>
                </c:pt>
                <c:pt idx="12">
                  <c:v>233.68636363636367</c:v>
                </c:pt>
                <c:pt idx="13">
                  <c:v>232.67391304347825</c:v>
                </c:pt>
                <c:pt idx="14">
                  <c:v>232.82916666666668</c:v>
                </c:pt>
                <c:pt idx="15">
                  <c:v>231.65833333333339</c:v>
                </c:pt>
                <c:pt idx="16">
                  <c:v>231.39473684210526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FB-45B5-82F3-DDCDC90DD69F}"/>
            </c:ext>
          </c:extLst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0">
                  <c:v>235.6</c:v>
                </c:pt>
                <c:pt idx="1">
                  <c:v>236.55600000000001</c:v>
                </c:pt>
                <c:pt idx="2">
                  <c:v>237.36699999999999</c:v>
                </c:pt>
                <c:pt idx="3">
                  <c:v>237.44300000000001</c:v>
                </c:pt>
                <c:pt idx="4">
                  <c:v>237.02500000000001</c:v>
                </c:pt>
                <c:pt idx="5">
                  <c:v>237.24700000000001</c:v>
                </c:pt>
                <c:pt idx="6">
                  <c:v>238.959</c:v>
                </c:pt>
                <c:pt idx="7">
                  <c:v>240.04900000000001</c:v>
                </c:pt>
                <c:pt idx="8">
                  <c:v>239.208</c:v>
                </c:pt>
                <c:pt idx="9">
                  <c:v>238.203</c:v>
                </c:pt>
                <c:pt idx="10">
                  <c:v>238.68</c:v>
                </c:pt>
                <c:pt idx="11">
                  <c:v>238.79300000000001</c:v>
                </c:pt>
                <c:pt idx="12">
                  <c:v>239.26</c:v>
                </c:pt>
                <c:pt idx="13">
                  <c:v>240.214</c:v>
                </c:pt>
                <c:pt idx="14">
                  <c:v>238.87799999999999</c:v>
                </c:pt>
                <c:pt idx="15">
                  <c:v>238.64500000000001</c:v>
                </c:pt>
                <c:pt idx="16">
                  <c:v>238.65899999999999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FB-45B5-82F3-DDCDC90DD69F}"/>
            </c:ext>
          </c:extLst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0">
                  <c:v>231.7</c:v>
                </c:pt>
                <c:pt idx="1">
                  <c:v>235.4</c:v>
                </c:pt>
                <c:pt idx="2">
                  <c:v>234.3</c:v>
                </c:pt>
                <c:pt idx="3">
                  <c:v>234.9</c:v>
                </c:pt>
                <c:pt idx="4">
                  <c:v>234.8</c:v>
                </c:pt>
                <c:pt idx="5">
                  <c:v>233.9</c:v>
                </c:pt>
                <c:pt idx="6">
                  <c:v>235.5</c:v>
                </c:pt>
                <c:pt idx="7">
                  <c:v>236</c:v>
                </c:pt>
                <c:pt idx="8">
                  <c:v>235.6</c:v>
                </c:pt>
                <c:pt idx="9">
                  <c:v>234.7</c:v>
                </c:pt>
                <c:pt idx="10">
                  <c:v>234.7</c:v>
                </c:pt>
                <c:pt idx="11">
                  <c:v>234.5</c:v>
                </c:pt>
                <c:pt idx="12">
                  <c:v>235.3</c:v>
                </c:pt>
                <c:pt idx="13">
                  <c:v>235.1</c:v>
                </c:pt>
                <c:pt idx="14">
                  <c:v>235.5</c:v>
                </c:pt>
                <c:pt idx="15">
                  <c:v>235.3</c:v>
                </c:pt>
                <c:pt idx="16">
                  <c:v>234.9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FB-45B5-82F3-DDCDC90DD69F}"/>
            </c:ext>
          </c:extLst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1">
                  <c:v>234.27</c:v>
                </c:pt>
                <c:pt idx="2">
                  <c:v>233.89</c:v>
                </c:pt>
                <c:pt idx="3">
                  <c:v>235.4</c:v>
                </c:pt>
                <c:pt idx="4">
                  <c:v>235.66</c:v>
                </c:pt>
                <c:pt idx="5">
                  <c:v>234.85</c:v>
                </c:pt>
                <c:pt idx="6">
                  <c:v>235.22</c:v>
                </c:pt>
                <c:pt idx="7">
                  <c:v>235.69</c:v>
                </c:pt>
                <c:pt idx="8">
                  <c:v>234.27</c:v>
                </c:pt>
                <c:pt idx="9">
                  <c:v>234.16</c:v>
                </c:pt>
                <c:pt idx="10">
                  <c:v>234.73</c:v>
                </c:pt>
                <c:pt idx="11">
                  <c:v>235.26</c:v>
                </c:pt>
                <c:pt idx="12">
                  <c:v>235.5</c:v>
                </c:pt>
                <c:pt idx="13">
                  <c:v>235.29</c:v>
                </c:pt>
                <c:pt idx="14">
                  <c:v>235.74</c:v>
                </c:pt>
                <c:pt idx="15">
                  <c:v>233.65</c:v>
                </c:pt>
                <c:pt idx="16">
                  <c:v>233.75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FB-45B5-82F3-DDCDC90DD69F}"/>
            </c:ext>
          </c:extLst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2">
                  <c:v>234.2</c:v>
                </c:pt>
                <c:pt idx="3">
                  <c:v>236.26666666666668</c:v>
                </c:pt>
                <c:pt idx="4">
                  <c:v>236.78571428571428</c:v>
                </c:pt>
                <c:pt idx="5">
                  <c:v>235.6</c:v>
                </c:pt>
                <c:pt idx="6">
                  <c:v>234.46666666666667</c:v>
                </c:pt>
                <c:pt idx="7">
                  <c:v>234.92857142857142</c:v>
                </c:pt>
                <c:pt idx="8">
                  <c:v>233.66666666666666</c:v>
                </c:pt>
                <c:pt idx="9">
                  <c:v>235.73333333333332</c:v>
                </c:pt>
                <c:pt idx="10">
                  <c:v>233.46666666666667</c:v>
                </c:pt>
                <c:pt idx="11">
                  <c:v>236.83333333333334</c:v>
                </c:pt>
                <c:pt idx="12">
                  <c:v>235.93333333333334</c:v>
                </c:pt>
                <c:pt idx="13">
                  <c:v>233.85714285714286</c:v>
                </c:pt>
                <c:pt idx="14">
                  <c:v>233.07142857142858</c:v>
                </c:pt>
                <c:pt idx="15">
                  <c:v>234.57142857142858</c:v>
                </c:pt>
                <c:pt idx="16">
                  <c:v>234.36842105263159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FB-45B5-82F3-DDCDC90DD69F}"/>
            </c:ext>
          </c:extLst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EFB-45B5-82F3-DDCDC90DD69F}"/>
            </c:ext>
          </c:extLst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232.37833568350962</c:v>
                </c:pt>
                <c:pt idx="1">
                  <c:v>232.3842975434803</c:v>
                </c:pt>
                <c:pt idx="2">
                  <c:v>232.93593211640732</c:v>
                </c:pt>
                <c:pt idx="3">
                  <c:v>233.84170221818917</c:v>
                </c:pt>
                <c:pt idx="4">
                  <c:v>234.06819490517046</c:v>
                </c:pt>
                <c:pt idx="5">
                  <c:v>233.01126401515154</c:v>
                </c:pt>
                <c:pt idx="6">
                  <c:v>233.68611169772257</c:v>
                </c:pt>
                <c:pt idx="7">
                  <c:v>234.12987395478086</c:v>
                </c:pt>
                <c:pt idx="8">
                  <c:v>233.36443123379658</c:v>
                </c:pt>
                <c:pt idx="9">
                  <c:v>233.66319184341879</c:v>
                </c:pt>
                <c:pt idx="10">
                  <c:v>233.39558034728765</c:v>
                </c:pt>
                <c:pt idx="11">
                  <c:v>233.96348341786884</c:v>
                </c:pt>
                <c:pt idx="12">
                  <c:v>234.03405151515153</c:v>
                </c:pt>
                <c:pt idx="13">
                  <c:v>234.00372755388639</c:v>
                </c:pt>
                <c:pt idx="14">
                  <c:v>233.74553809523809</c:v>
                </c:pt>
                <c:pt idx="15">
                  <c:v>233.27796959706956</c:v>
                </c:pt>
                <c:pt idx="16">
                  <c:v>233.03869826641704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EFB-45B5-82F3-DDCDC90DD69F}"/>
            </c:ext>
          </c:extLst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8.9333333333333371</c:v>
                </c:pt>
                <c:pt idx="1">
                  <c:v>12.673647058823548</c:v>
                </c:pt>
                <c:pt idx="2">
                  <c:v>8.751615384615377</c:v>
                </c:pt>
                <c:pt idx="3">
                  <c:v>7.3180000000000121</c:v>
                </c:pt>
                <c:pt idx="4">
                  <c:v>7.310227272727218</c:v>
                </c:pt>
                <c:pt idx="5">
                  <c:v>10.019727272727295</c:v>
                </c:pt>
                <c:pt idx="6">
                  <c:v>10.771500000000003</c:v>
                </c:pt>
                <c:pt idx="7">
                  <c:v>10.334714285714284</c:v>
                </c:pt>
                <c:pt idx="8">
                  <c:v>10.541333333333341</c:v>
                </c:pt>
                <c:pt idx="9">
                  <c:v>9.6735882352941189</c:v>
                </c:pt>
                <c:pt idx="10">
                  <c:v>10.837894736842117</c:v>
                </c:pt>
                <c:pt idx="11">
                  <c:v>11.492999999999995</c:v>
                </c:pt>
                <c:pt idx="12">
                  <c:v>12.259999999999991</c:v>
                </c:pt>
                <c:pt idx="13">
                  <c:v>12.936222222222227</c:v>
                </c:pt>
                <c:pt idx="14">
                  <c:v>12.827999999999975</c:v>
                </c:pt>
                <c:pt idx="15">
                  <c:v>9.6450000000000102</c:v>
                </c:pt>
                <c:pt idx="16">
                  <c:v>10.177478260869492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EFB-45B5-82F3-DDCDC90DD69F}"/>
            </c:ext>
          </c:extLst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221</c:v>
                </c:pt>
                <c:pt idx="1">
                  <c:v>221</c:v>
                </c:pt>
                <c:pt idx="2">
                  <c:v>221</c:v>
                </c:pt>
                <c:pt idx="3">
                  <c:v>221</c:v>
                </c:pt>
                <c:pt idx="4">
                  <c:v>221</c:v>
                </c:pt>
                <c:pt idx="5">
                  <c:v>221</c:v>
                </c:pt>
                <c:pt idx="6">
                  <c:v>221</c:v>
                </c:pt>
                <c:pt idx="7">
                  <c:v>221</c:v>
                </c:pt>
                <c:pt idx="8">
                  <c:v>221</c:v>
                </c:pt>
                <c:pt idx="9">
                  <c:v>221</c:v>
                </c:pt>
                <c:pt idx="10">
                  <c:v>221</c:v>
                </c:pt>
                <c:pt idx="11">
                  <c:v>221</c:v>
                </c:pt>
                <c:pt idx="12">
                  <c:v>221</c:v>
                </c:pt>
                <c:pt idx="13">
                  <c:v>221</c:v>
                </c:pt>
                <c:pt idx="14">
                  <c:v>221</c:v>
                </c:pt>
                <c:pt idx="15">
                  <c:v>221</c:v>
                </c:pt>
                <c:pt idx="16">
                  <c:v>221</c:v>
                </c:pt>
                <c:pt idx="17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EFB-45B5-82F3-DDCDC90DD69F}"/>
            </c:ext>
          </c:extLst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245</c:v>
                </c:pt>
                <c:pt idx="1">
                  <c:v>245</c:v>
                </c:pt>
                <c:pt idx="2">
                  <c:v>245</c:v>
                </c:pt>
                <c:pt idx="3">
                  <c:v>245</c:v>
                </c:pt>
                <c:pt idx="4">
                  <c:v>245</c:v>
                </c:pt>
                <c:pt idx="5">
                  <c:v>245</c:v>
                </c:pt>
                <c:pt idx="6">
                  <c:v>245</c:v>
                </c:pt>
                <c:pt idx="7">
                  <c:v>245</c:v>
                </c:pt>
                <c:pt idx="8">
                  <c:v>245</c:v>
                </c:pt>
                <c:pt idx="9">
                  <c:v>245</c:v>
                </c:pt>
                <c:pt idx="10">
                  <c:v>245</c:v>
                </c:pt>
                <c:pt idx="11">
                  <c:v>245</c:v>
                </c:pt>
                <c:pt idx="12">
                  <c:v>245</c:v>
                </c:pt>
                <c:pt idx="13">
                  <c:v>245</c:v>
                </c:pt>
                <c:pt idx="14">
                  <c:v>245</c:v>
                </c:pt>
                <c:pt idx="15">
                  <c:v>245</c:v>
                </c:pt>
                <c:pt idx="16">
                  <c:v>245</c:v>
                </c:pt>
                <c:pt idx="17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EFB-45B5-82F3-DDCDC90DD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096"/>
        <c:axId val="126406016"/>
      </c:lineChart>
      <c:catAx>
        <c:axId val="12640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406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406016"/>
        <c:scaling>
          <c:orientation val="minMax"/>
          <c:max val="257"/>
          <c:min val="2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6404096"/>
        <c:crosses val="autoZero"/>
        <c:crossBetween val="between"/>
        <c:majorUnit val="1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66"/>
          <c:y val="0.11533876579381064"/>
          <c:w val="0.16162939179528171"/>
          <c:h val="0.868865287187938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56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0">
                  <c:v>315.32432432432432</c:v>
                </c:pt>
                <c:pt idx="1">
                  <c:v>314.76470588235293</c:v>
                </c:pt>
                <c:pt idx="2">
                  <c:v>315.94736842105266</c:v>
                </c:pt>
                <c:pt idx="3">
                  <c:v>315.07894736842104</c:v>
                </c:pt>
                <c:pt idx="4">
                  <c:v>314.5625</c:v>
                </c:pt>
                <c:pt idx="5">
                  <c:v>314.94117647058823</c:v>
                </c:pt>
                <c:pt idx="6">
                  <c:v>315.20833333333331</c:v>
                </c:pt>
                <c:pt idx="7">
                  <c:v>315.38461538461536</c:v>
                </c:pt>
                <c:pt idx="8">
                  <c:v>315.72727272727275</c:v>
                </c:pt>
                <c:pt idx="9">
                  <c:v>316</c:v>
                </c:pt>
                <c:pt idx="10">
                  <c:v>316.35000000000002</c:v>
                </c:pt>
                <c:pt idx="11">
                  <c:v>315.60000000000002</c:v>
                </c:pt>
                <c:pt idx="12">
                  <c:v>315.85000000000002</c:v>
                </c:pt>
                <c:pt idx="13">
                  <c:v>316.45</c:v>
                </c:pt>
                <c:pt idx="14">
                  <c:v>316.375</c:v>
                </c:pt>
                <c:pt idx="15">
                  <c:v>316.11538461538464</c:v>
                </c:pt>
                <c:pt idx="16">
                  <c:v>315.5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F-4492-97DC-C350843A289D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0">
                  <c:v>313.34565217391309</c:v>
                </c:pt>
                <c:pt idx="1">
                  <c:v>312.88846153846151</c:v>
                </c:pt>
                <c:pt idx="2">
                  <c:v>311.61111111111109</c:v>
                </c:pt>
                <c:pt idx="3">
                  <c:v>315.37790697674421</c:v>
                </c:pt>
                <c:pt idx="4">
                  <c:v>315.53571428571439</c:v>
                </c:pt>
                <c:pt idx="5">
                  <c:v>314.41666666666657</c:v>
                </c:pt>
                <c:pt idx="6">
                  <c:v>316.69647058823534</c:v>
                </c:pt>
                <c:pt idx="7">
                  <c:v>318</c:v>
                </c:pt>
                <c:pt idx="8">
                  <c:v>317.58750000000003</c:v>
                </c:pt>
                <c:pt idx="9">
                  <c:v>314.48160919540243</c:v>
                </c:pt>
                <c:pt idx="10">
                  <c:v>310.48686868686866</c:v>
                </c:pt>
                <c:pt idx="11">
                  <c:v>311.20799999999997</c:v>
                </c:pt>
                <c:pt idx="12">
                  <c:v>315.94727272727272</c:v>
                </c:pt>
                <c:pt idx="13">
                  <c:v>316.53132530120473</c:v>
                </c:pt>
                <c:pt idx="14">
                  <c:v>316.10000000000002</c:v>
                </c:pt>
                <c:pt idx="15">
                  <c:v>314.25161290322592</c:v>
                </c:pt>
                <c:pt idx="16">
                  <c:v>314.95934065934068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F-4492-97DC-C350843A289D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0">
                  <c:v>310.125</c:v>
                </c:pt>
                <c:pt idx="1">
                  <c:v>306.52941176470586</c:v>
                </c:pt>
                <c:pt idx="2">
                  <c:v>313.60000000000002</c:v>
                </c:pt>
                <c:pt idx="3">
                  <c:v>313.5</c:v>
                </c:pt>
                <c:pt idx="4">
                  <c:v>314.64705882352939</c:v>
                </c:pt>
                <c:pt idx="5">
                  <c:v>312.4736842105263</c:v>
                </c:pt>
                <c:pt idx="6">
                  <c:v>310.8235294117647</c:v>
                </c:pt>
                <c:pt idx="7">
                  <c:v>312.31818181818181</c:v>
                </c:pt>
                <c:pt idx="8">
                  <c:v>311.94444444444446</c:v>
                </c:pt>
                <c:pt idx="9">
                  <c:v>312.8</c:v>
                </c:pt>
                <c:pt idx="10">
                  <c:v>308.16666666666669</c:v>
                </c:pt>
                <c:pt idx="11">
                  <c:v>310.72222222222223</c:v>
                </c:pt>
                <c:pt idx="12">
                  <c:v>310.9375</c:v>
                </c:pt>
                <c:pt idx="13">
                  <c:v>308.66666666666669</c:v>
                </c:pt>
                <c:pt idx="14">
                  <c:v>308.68421052631578</c:v>
                </c:pt>
                <c:pt idx="15">
                  <c:v>310.05882352941177</c:v>
                </c:pt>
                <c:pt idx="16">
                  <c:v>310.29411764705884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4F-4492-97DC-C350843A289D}"/>
            </c:ext>
          </c:extLst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0">
                  <c:v>317.92700000000002</c:v>
                </c:pt>
                <c:pt idx="1">
                  <c:v>316.5</c:v>
                </c:pt>
                <c:pt idx="2">
                  <c:v>315.52699999999999</c:v>
                </c:pt>
                <c:pt idx="3">
                  <c:v>315.71100000000001</c:v>
                </c:pt>
                <c:pt idx="4">
                  <c:v>316.86599999999999</c:v>
                </c:pt>
                <c:pt idx="5">
                  <c:v>313.8</c:v>
                </c:pt>
                <c:pt idx="6">
                  <c:v>313.51100000000002</c:v>
                </c:pt>
                <c:pt idx="7">
                  <c:v>313.64499999999998</c:v>
                </c:pt>
                <c:pt idx="8">
                  <c:v>314.31700000000001</c:v>
                </c:pt>
                <c:pt idx="9">
                  <c:v>314.67700000000002</c:v>
                </c:pt>
                <c:pt idx="10">
                  <c:v>313.642</c:v>
                </c:pt>
                <c:pt idx="11">
                  <c:v>313.05399999999997</c:v>
                </c:pt>
                <c:pt idx="12">
                  <c:v>313.21699999999998</c:v>
                </c:pt>
                <c:pt idx="13">
                  <c:v>313.55399999999997</c:v>
                </c:pt>
                <c:pt idx="14">
                  <c:v>311.42200000000003</c:v>
                </c:pt>
                <c:pt idx="15">
                  <c:v>312.53300000000002</c:v>
                </c:pt>
                <c:pt idx="16">
                  <c:v>313.95499999999998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4F-4492-97DC-C350843A289D}"/>
            </c:ext>
          </c:extLst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310.0625</c:v>
                </c:pt>
                <c:pt idx="2">
                  <c:v>313.2</c:v>
                </c:pt>
                <c:pt idx="3">
                  <c:v>313</c:v>
                </c:pt>
                <c:pt idx="4">
                  <c:v>312.94736842105266</c:v>
                </c:pt>
                <c:pt idx="5">
                  <c:v>313.72727272727275</c:v>
                </c:pt>
                <c:pt idx="6">
                  <c:v>312.45</c:v>
                </c:pt>
                <c:pt idx="7">
                  <c:v>313.2</c:v>
                </c:pt>
                <c:pt idx="8">
                  <c:v>312.89999999999998</c:v>
                </c:pt>
                <c:pt idx="9">
                  <c:v>314.52380952380952</c:v>
                </c:pt>
                <c:pt idx="10">
                  <c:v>313.10000000000002</c:v>
                </c:pt>
                <c:pt idx="11">
                  <c:v>314.36842105263156</c:v>
                </c:pt>
                <c:pt idx="12">
                  <c:v>313.5</c:v>
                </c:pt>
                <c:pt idx="13">
                  <c:v>312.14999999999998</c:v>
                </c:pt>
                <c:pt idx="14">
                  <c:v>313.28571428571428</c:v>
                </c:pt>
                <c:pt idx="15">
                  <c:v>314</c:v>
                </c:pt>
                <c:pt idx="16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4F-4492-97DC-C350843A289D}"/>
            </c:ext>
          </c:extLst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0">
                  <c:v>314.89583333333337</c:v>
                </c:pt>
                <c:pt idx="1">
                  <c:v>313.91954022988506</c:v>
                </c:pt>
                <c:pt idx="2">
                  <c:v>314.05059523809524</c:v>
                </c:pt>
                <c:pt idx="3">
                  <c:v>313.88888888888891</c:v>
                </c:pt>
                <c:pt idx="4">
                  <c:v>314.67241379310343</c:v>
                </c:pt>
                <c:pt idx="5">
                  <c:v>313.45454545454544</c:v>
                </c:pt>
                <c:pt idx="6">
                  <c:v>313.71428571428572</c:v>
                </c:pt>
                <c:pt idx="7">
                  <c:v>314.14367816091954</c:v>
                </c:pt>
                <c:pt idx="8">
                  <c:v>313.6397849462366</c:v>
                </c:pt>
                <c:pt idx="9">
                  <c:v>315.41414141414145</c:v>
                </c:pt>
                <c:pt idx="10">
                  <c:v>315.08823529411762</c:v>
                </c:pt>
                <c:pt idx="11">
                  <c:v>315.08823529411762</c:v>
                </c:pt>
                <c:pt idx="12">
                  <c:v>312.80454545454546</c:v>
                </c:pt>
                <c:pt idx="13">
                  <c:v>312.43478260869568</c:v>
                </c:pt>
                <c:pt idx="14">
                  <c:v>312.15416666666664</c:v>
                </c:pt>
                <c:pt idx="15">
                  <c:v>311.3416666666667</c:v>
                </c:pt>
                <c:pt idx="16">
                  <c:v>311.73157894736852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4F-4492-97DC-C350843A289D}"/>
            </c:ext>
          </c:extLst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0">
                  <c:v>308.66699999999997</c:v>
                </c:pt>
                <c:pt idx="1">
                  <c:v>311.22199999999998</c:v>
                </c:pt>
                <c:pt idx="2">
                  <c:v>312.81</c:v>
                </c:pt>
                <c:pt idx="3">
                  <c:v>311.41699999999997</c:v>
                </c:pt>
                <c:pt idx="4">
                  <c:v>311.84399999999999</c:v>
                </c:pt>
                <c:pt idx="5">
                  <c:v>313.935</c:v>
                </c:pt>
                <c:pt idx="6">
                  <c:v>315.077</c:v>
                </c:pt>
                <c:pt idx="7">
                  <c:v>315.72399999999999</c:v>
                </c:pt>
                <c:pt idx="8">
                  <c:v>315.97300000000001</c:v>
                </c:pt>
                <c:pt idx="9">
                  <c:v>313.911</c:v>
                </c:pt>
                <c:pt idx="10">
                  <c:v>313.67500000000001</c:v>
                </c:pt>
                <c:pt idx="11">
                  <c:v>310.85899999999998</c:v>
                </c:pt>
                <c:pt idx="12">
                  <c:v>310.10199999999998</c:v>
                </c:pt>
                <c:pt idx="13">
                  <c:v>313.67599999999999</c:v>
                </c:pt>
                <c:pt idx="14">
                  <c:v>311.76900000000001</c:v>
                </c:pt>
                <c:pt idx="15">
                  <c:v>312.78699999999998</c:v>
                </c:pt>
                <c:pt idx="16">
                  <c:v>314.32499999999999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4F-4492-97DC-C350843A289D}"/>
            </c:ext>
          </c:extLst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0">
                  <c:v>312.10000000000002</c:v>
                </c:pt>
                <c:pt idx="1">
                  <c:v>313.7</c:v>
                </c:pt>
                <c:pt idx="2">
                  <c:v>312.3</c:v>
                </c:pt>
                <c:pt idx="3">
                  <c:v>313.39999999999998</c:v>
                </c:pt>
                <c:pt idx="4">
                  <c:v>314.2</c:v>
                </c:pt>
                <c:pt idx="5">
                  <c:v>314.3</c:v>
                </c:pt>
                <c:pt idx="6">
                  <c:v>314.60000000000002</c:v>
                </c:pt>
                <c:pt idx="7">
                  <c:v>313.89999999999998</c:v>
                </c:pt>
                <c:pt idx="8">
                  <c:v>313.39999999999998</c:v>
                </c:pt>
                <c:pt idx="9">
                  <c:v>313.7</c:v>
                </c:pt>
                <c:pt idx="10">
                  <c:v>314.7</c:v>
                </c:pt>
                <c:pt idx="11">
                  <c:v>314.89999999999998</c:v>
                </c:pt>
                <c:pt idx="12">
                  <c:v>314.89999999999998</c:v>
                </c:pt>
                <c:pt idx="13">
                  <c:v>315.2</c:v>
                </c:pt>
                <c:pt idx="14">
                  <c:v>314.2</c:v>
                </c:pt>
                <c:pt idx="15">
                  <c:v>314.7</c:v>
                </c:pt>
                <c:pt idx="16">
                  <c:v>314.7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4F-4492-97DC-C350843A289D}"/>
            </c:ext>
          </c:extLst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1">
                  <c:v>315.5</c:v>
                </c:pt>
                <c:pt idx="2">
                  <c:v>314.45</c:v>
                </c:pt>
                <c:pt idx="3">
                  <c:v>315.14</c:v>
                </c:pt>
                <c:pt idx="4">
                  <c:v>315.45999999999998</c:v>
                </c:pt>
                <c:pt idx="5">
                  <c:v>314.69</c:v>
                </c:pt>
                <c:pt idx="6">
                  <c:v>314.27999999999997</c:v>
                </c:pt>
                <c:pt idx="7">
                  <c:v>314.85000000000002</c:v>
                </c:pt>
                <c:pt idx="8">
                  <c:v>314.77999999999997</c:v>
                </c:pt>
                <c:pt idx="9">
                  <c:v>313.82</c:v>
                </c:pt>
                <c:pt idx="10">
                  <c:v>313.14999999999998</c:v>
                </c:pt>
                <c:pt idx="11">
                  <c:v>312.86</c:v>
                </c:pt>
                <c:pt idx="12">
                  <c:v>313.39999999999998</c:v>
                </c:pt>
                <c:pt idx="13">
                  <c:v>313.56</c:v>
                </c:pt>
                <c:pt idx="14">
                  <c:v>312.52</c:v>
                </c:pt>
                <c:pt idx="15">
                  <c:v>310.98</c:v>
                </c:pt>
                <c:pt idx="16">
                  <c:v>311.38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4F-4492-97DC-C350843A289D}"/>
            </c:ext>
          </c:extLst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2">
                  <c:v>319.86666666666667</c:v>
                </c:pt>
                <c:pt idx="3">
                  <c:v>315.86666666666667</c:v>
                </c:pt>
                <c:pt idx="4">
                  <c:v>316.07142857142856</c:v>
                </c:pt>
                <c:pt idx="5">
                  <c:v>315.39999999999998</c:v>
                </c:pt>
                <c:pt idx="6">
                  <c:v>310.53333333333336</c:v>
                </c:pt>
                <c:pt idx="7">
                  <c:v>311.10000000000002</c:v>
                </c:pt>
                <c:pt idx="8">
                  <c:v>309.42857142857144</c:v>
                </c:pt>
                <c:pt idx="9">
                  <c:v>316.66666666666669</c:v>
                </c:pt>
                <c:pt idx="10">
                  <c:v>312</c:v>
                </c:pt>
                <c:pt idx="11">
                  <c:v>311.89999999999998</c:v>
                </c:pt>
                <c:pt idx="12">
                  <c:v>317.38461538461536</c:v>
                </c:pt>
                <c:pt idx="13">
                  <c:v>316.5</c:v>
                </c:pt>
                <c:pt idx="14">
                  <c:v>314.38461538461536</c:v>
                </c:pt>
                <c:pt idx="15">
                  <c:v>318.39999999999998</c:v>
                </c:pt>
                <c:pt idx="16">
                  <c:v>316.8235294117647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4F-4492-97DC-C350843A289D}"/>
            </c:ext>
          </c:extLst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4F-4492-97DC-C350843A289D}"/>
            </c:ext>
          </c:extLst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313.19782997593865</c:v>
                </c:pt>
                <c:pt idx="1">
                  <c:v>312.78740215726725</c:v>
                </c:pt>
                <c:pt idx="2">
                  <c:v>314.33627414369255</c:v>
                </c:pt>
                <c:pt idx="3">
                  <c:v>314.23804099007214</c:v>
                </c:pt>
                <c:pt idx="4">
                  <c:v>314.68064838948283</c:v>
                </c:pt>
                <c:pt idx="5">
                  <c:v>314.11383455295993</c:v>
                </c:pt>
                <c:pt idx="6">
                  <c:v>313.68939523809524</c:v>
                </c:pt>
                <c:pt idx="7">
                  <c:v>314.22654753637164</c:v>
                </c:pt>
                <c:pt idx="8">
                  <c:v>313.96975735465259</c:v>
                </c:pt>
                <c:pt idx="9">
                  <c:v>314.59942268000202</c:v>
                </c:pt>
                <c:pt idx="10">
                  <c:v>313.03587706476532</c:v>
                </c:pt>
                <c:pt idx="11">
                  <c:v>313.05598785689716</c:v>
                </c:pt>
                <c:pt idx="12">
                  <c:v>313.80429335664337</c:v>
                </c:pt>
                <c:pt idx="13">
                  <c:v>313.87227745765671</c:v>
                </c:pt>
                <c:pt idx="14">
                  <c:v>313.0894706863312</c:v>
                </c:pt>
                <c:pt idx="15">
                  <c:v>313.51674877146888</c:v>
                </c:pt>
                <c:pt idx="16">
                  <c:v>313.66685666655326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34F-4492-97DC-C350843A289D}"/>
            </c:ext>
          </c:extLst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9.2600000000000477</c:v>
                </c:pt>
                <c:pt idx="1">
                  <c:v>9.9705882352941444</c:v>
                </c:pt>
                <c:pt idx="2">
                  <c:v>8.2555555555555884</c:v>
                </c:pt>
                <c:pt idx="3">
                  <c:v>4.4496666666667011</c:v>
                </c:pt>
                <c:pt idx="4">
                  <c:v>5.0219999999999914</c:v>
                </c:pt>
                <c:pt idx="5">
                  <c:v>2.9263157894736764</c:v>
                </c:pt>
                <c:pt idx="6">
                  <c:v>6.1631372549019829</c:v>
                </c:pt>
                <c:pt idx="7">
                  <c:v>6.8999999999999773</c:v>
                </c:pt>
                <c:pt idx="8">
                  <c:v>8.1589285714285893</c:v>
                </c:pt>
                <c:pt idx="9">
                  <c:v>3.8666666666666742</c:v>
                </c:pt>
                <c:pt idx="10">
                  <c:v>8.1833333333333371</c:v>
                </c:pt>
                <c:pt idx="11">
                  <c:v>4.8777777777777942</c:v>
                </c:pt>
                <c:pt idx="12">
                  <c:v>7.2826153846153829</c:v>
                </c:pt>
                <c:pt idx="13">
                  <c:v>7.8646586345380456</c:v>
                </c:pt>
                <c:pt idx="14">
                  <c:v>7.6907894736842195</c:v>
                </c:pt>
                <c:pt idx="15">
                  <c:v>8.3411764705882092</c:v>
                </c:pt>
                <c:pt idx="16">
                  <c:v>6.5294117647058556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34F-4492-97DC-C350843A289D}"/>
            </c:ext>
          </c:extLst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34F-4492-97DC-C350843A289D}"/>
            </c:ext>
          </c:extLst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330</c:v>
                </c:pt>
                <c:pt idx="1">
                  <c:v>330</c:v>
                </c:pt>
                <c:pt idx="2">
                  <c:v>330</c:v>
                </c:pt>
                <c:pt idx="3">
                  <c:v>330</c:v>
                </c:pt>
                <c:pt idx="4">
                  <c:v>330</c:v>
                </c:pt>
                <c:pt idx="5">
                  <c:v>330</c:v>
                </c:pt>
                <c:pt idx="6">
                  <c:v>330</c:v>
                </c:pt>
                <c:pt idx="7">
                  <c:v>330</c:v>
                </c:pt>
                <c:pt idx="8">
                  <c:v>330</c:v>
                </c:pt>
                <c:pt idx="9">
                  <c:v>330</c:v>
                </c:pt>
                <c:pt idx="10">
                  <c:v>330</c:v>
                </c:pt>
                <c:pt idx="11">
                  <c:v>330</c:v>
                </c:pt>
                <c:pt idx="12">
                  <c:v>330</c:v>
                </c:pt>
                <c:pt idx="13">
                  <c:v>330</c:v>
                </c:pt>
                <c:pt idx="14">
                  <c:v>330</c:v>
                </c:pt>
                <c:pt idx="15">
                  <c:v>330</c:v>
                </c:pt>
                <c:pt idx="16">
                  <c:v>330</c:v>
                </c:pt>
                <c:pt idx="17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34F-4492-97DC-C350843A2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64224"/>
        <c:axId val="128166144"/>
      </c:lineChart>
      <c:catAx>
        <c:axId val="12816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8166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66144"/>
        <c:scaling>
          <c:orientation val="minMax"/>
          <c:max val="346"/>
          <c:min val="28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8164224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428"/>
          <c:y val="0.15409831398194354"/>
          <c:w val="0.16162958863368362"/>
          <c:h val="0.826229280661951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0">
                  <c:v>151.94594594594594</c:v>
                </c:pt>
                <c:pt idx="1">
                  <c:v>152.08823529411765</c:v>
                </c:pt>
                <c:pt idx="2">
                  <c:v>152.36842105263159</c:v>
                </c:pt>
                <c:pt idx="3">
                  <c:v>152.18421052631578</c:v>
                </c:pt>
                <c:pt idx="4">
                  <c:v>152.4375</c:v>
                </c:pt>
                <c:pt idx="5">
                  <c:v>152.26470588235293</c:v>
                </c:pt>
                <c:pt idx="6">
                  <c:v>152.33333333333334</c:v>
                </c:pt>
                <c:pt idx="7">
                  <c:v>151.76923076923077</c:v>
                </c:pt>
                <c:pt idx="8">
                  <c:v>151.86363636363637</c:v>
                </c:pt>
                <c:pt idx="9">
                  <c:v>151.94999999999999</c:v>
                </c:pt>
                <c:pt idx="10">
                  <c:v>152.65</c:v>
                </c:pt>
                <c:pt idx="11">
                  <c:v>153</c:v>
                </c:pt>
                <c:pt idx="12">
                  <c:v>152.19999999999999</c:v>
                </c:pt>
                <c:pt idx="13">
                  <c:v>153.5</c:v>
                </c:pt>
                <c:pt idx="14">
                  <c:v>152.625</c:v>
                </c:pt>
                <c:pt idx="15">
                  <c:v>152.34615384615384</c:v>
                </c:pt>
                <c:pt idx="16">
                  <c:v>152.5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D-4C80-A50E-49D8C71AC328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0">
                  <c:v>152.88125000000005</c:v>
                </c:pt>
                <c:pt idx="1">
                  <c:v>152.92692307692306</c:v>
                </c:pt>
                <c:pt idx="2">
                  <c:v>152.66296296296298</c:v>
                </c:pt>
                <c:pt idx="3">
                  <c:v>151.9252873563218</c:v>
                </c:pt>
                <c:pt idx="4">
                  <c:v>152.35058823529408</c:v>
                </c:pt>
                <c:pt idx="5">
                  <c:v>154.08333333333334</c:v>
                </c:pt>
                <c:pt idx="6">
                  <c:v>154.04141414141418</c:v>
                </c:pt>
                <c:pt idx="7">
                  <c:v>155.35688073394488</c:v>
                </c:pt>
                <c:pt idx="8">
                  <c:v>155.79326923076923</c:v>
                </c:pt>
                <c:pt idx="9">
                  <c:v>155.62906976744199</c:v>
                </c:pt>
                <c:pt idx="10">
                  <c:v>156.10319148936168</c:v>
                </c:pt>
                <c:pt idx="11">
                  <c:v>156.98823529411769</c:v>
                </c:pt>
                <c:pt idx="12">
                  <c:v>155.29454545454544</c:v>
                </c:pt>
                <c:pt idx="13">
                  <c:v>155.01609195402298</c:v>
                </c:pt>
                <c:pt idx="14">
                  <c:v>155.20136363636362</c:v>
                </c:pt>
                <c:pt idx="15">
                  <c:v>154.4291666666667</c:v>
                </c:pt>
                <c:pt idx="16">
                  <c:v>154.68351648351648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D-4C80-A50E-49D8C71AC328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0">
                  <c:v>150.21428571428572</c:v>
                </c:pt>
                <c:pt idx="1">
                  <c:v>150.19999999999999</c:v>
                </c:pt>
                <c:pt idx="2">
                  <c:v>150.52631578947367</c:v>
                </c:pt>
                <c:pt idx="3">
                  <c:v>150.05000000000001</c:v>
                </c:pt>
                <c:pt idx="4">
                  <c:v>148.1875</c:v>
                </c:pt>
                <c:pt idx="5">
                  <c:v>150.5</c:v>
                </c:pt>
                <c:pt idx="6">
                  <c:v>152.44444444444446</c:v>
                </c:pt>
                <c:pt idx="7">
                  <c:v>152.88235294117646</c:v>
                </c:pt>
                <c:pt idx="8">
                  <c:v>150.6</c:v>
                </c:pt>
                <c:pt idx="9">
                  <c:v>151.06666666666666</c:v>
                </c:pt>
                <c:pt idx="10">
                  <c:v>152.3125</c:v>
                </c:pt>
                <c:pt idx="11">
                  <c:v>151.15789473684211</c:v>
                </c:pt>
                <c:pt idx="12">
                  <c:v>152.53333333333333</c:v>
                </c:pt>
                <c:pt idx="13">
                  <c:v>152.6875</c:v>
                </c:pt>
                <c:pt idx="14">
                  <c:v>151.93333333333334</c:v>
                </c:pt>
                <c:pt idx="15">
                  <c:v>151.94736842105263</c:v>
                </c:pt>
                <c:pt idx="16">
                  <c:v>152.30000000000001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D-4C80-A50E-49D8C71AC328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0">
                  <c:v>152.489</c:v>
                </c:pt>
                <c:pt idx="1">
                  <c:v>152.244</c:v>
                </c:pt>
                <c:pt idx="2">
                  <c:v>151.36600000000001</c:v>
                </c:pt>
                <c:pt idx="3">
                  <c:v>151.017</c:v>
                </c:pt>
                <c:pt idx="4">
                  <c:v>151.661</c:v>
                </c:pt>
                <c:pt idx="5">
                  <c:v>151.75</c:v>
                </c:pt>
                <c:pt idx="6">
                  <c:v>151.71199999999999</c:v>
                </c:pt>
                <c:pt idx="7">
                  <c:v>151.21</c:v>
                </c:pt>
                <c:pt idx="8">
                  <c:v>151.983</c:v>
                </c:pt>
                <c:pt idx="9">
                  <c:v>152.69900000000001</c:v>
                </c:pt>
                <c:pt idx="10">
                  <c:v>153.97200000000001</c:v>
                </c:pt>
                <c:pt idx="11">
                  <c:v>152.98400000000001</c:v>
                </c:pt>
                <c:pt idx="12">
                  <c:v>152.93299999999999</c:v>
                </c:pt>
                <c:pt idx="13">
                  <c:v>153.14699999999999</c:v>
                </c:pt>
                <c:pt idx="14">
                  <c:v>152.65799999999999</c:v>
                </c:pt>
                <c:pt idx="15">
                  <c:v>154.119</c:v>
                </c:pt>
                <c:pt idx="16">
                  <c:v>153.5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D-4C80-A50E-49D8C71AC328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152.375</c:v>
                </c:pt>
                <c:pt idx="2">
                  <c:v>152.25</c:v>
                </c:pt>
                <c:pt idx="3">
                  <c:v>152.31578947368422</c:v>
                </c:pt>
                <c:pt idx="4">
                  <c:v>152.63157894736841</c:v>
                </c:pt>
                <c:pt idx="5">
                  <c:v>152.31818181818181</c:v>
                </c:pt>
                <c:pt idx="6">
                  <c:v>152.05000000000001</c:v>
                </c:pt>
                <c:pt idx="7">
                  <c:v>152.75</c:v>
                </c:pt>
                <c:pt idx="8">
                  <c:v>152.65</c:v>
                </c:pt>
                <c:pt idx="9">
                  <c:v>152.71428571428572</c:v>
                </c:pt>
                <c:pt idx="10">
                  <c:v>152.6</c:v>
                </c:pt>
                <c:pt idx="11">
                  <c:v>152.15789473684211</c:v>
                </c:pt>
                <c:pt idx="12">
                  <c:v>152.25</c:v>
                </c:pt>
                <c:pt idx="13">
                  <c:v>153.15</c:v>
                </c:pt>
                <c:pt idx="14">
                  <c:v>152.71428571428572</c:v>
                </c:pt>
                <c:pt idx="15">
                  <c:v>153</c:v>
                </c:pt>
                <c:pt idx="16">
                  <c:v>152.58333333333334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CD-4C80-A50E-49D8C71AC328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0">
                  <c:v>152.25</c:v>
                </c:pt>
                <c:pt idx="1">
                  <c:v>152.58620689655172</c:v>
                </c:pt>
                <c:pt idx="2">
                  <c:v>152.46428571428572</c:v>
                </c:pt>
                <c:pt idx="3">
                  <c:v>152.88333333333333</c:v>
                </c:pt>
                <c:pt idx="4">
                  <c:v>152.55747126436779</c:v>
                </c:pt>
                <c:pt idx="5">
                  <c:v>152.04545454545453</c:v>
                </c:pt>
                <c:pt idx="6">
                  <c:v>152.83928571428572</c:v>
                </c:pt>
                <c:pt idx="7">
                  <c:v>152.86781609195404</c:v>
                </c:pt>
                <c:pt idx="8">
                  <c:v>152.64516129032259</c:v>
                </c:pt>
                <c:pt idx="9">
                  <c:v>153.12121212121212</c:v>
                </c:pt>
                <c:pt idx="10">
                  <c:v>152.75</c:v>
                </c:pt>
                <c:pt idx="11">
                  <c:v>152.75</c:v>
                </c:pt>
                <c:pt idx="12">
                  <c:v>152.69090909090909</c:v>
                </c:pt>
                <c:pt idx="13">
                  <c:v>152.5130434782609</c:v>
                </c:pt>
                <c:pt idx="14">
                  <c:v>152.77083333333337</c:v>
                </c:pt>
                <c:pt idx="15">
                  <c:v>152.42083333333335</c:v>
                </c:pt>
                <c:pt idx="16">
                  <c:v>152.11578947368423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CD-4C80-A50E-49D8C71AC328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0">
                  <c:v>156.833</c:v>
                </c:pt>
                <c:pt idx="1">
                  <c:v>156.22200000000001</c:v>
                </c:pt>
                <c:pt idx="2">
                  <c:v>156.31899999999999</c:v>
                </c:pt>
                <c:pt idx="3">
                  <c:v>156.429</c:v>
                </c:pt>
                <c:pt idx="4">
                  <c:v>156.53299999999999</c:v>
                </c:pt>
                <c:pt idx="5">
                  <c:v>155.31899999999999</c:v>
                </c:pt>
                <c:pt idx="6">
                  <c:v>156.25899999999999</c:v>
                </c:pt>
                <c:pt idx="7">
                  <c:v>156.39699999999999</c:v>
                </c:pt>
                <c:pt idx="8">
                  <c:v>153.38300000000001</c:v>
                </c:pt>
                <c:pt idx="9">
                  <c:v>152.98599999999999</c:v>
                </c:pt>
                <c:pt idx="10">
                  <c:v>152.887</c:v>
                </c:pt>
                <c:pt idx="11">
                  <c:v>153.14099999999999</c:v>
                </c:pt>
                <c:pt idx="12">
                  <c:v>153.73400000000001</c:v>
                </c:pt>
                <c:pt idx="13">
                  <c:v>153.03200000000001</c:v>
                </c:pt>
                <c:pt idx="14">
                  <c:v>151.16300000000001</c:v>
                </c:pt>
                <c:pt idx="15">
                  <c:v>151.48599999999999</c:v>
                </c:pt>
                <c:pt idx="16">
                  <c:v>151.761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CD-4C80-A50E-49D8C71AC328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0">
                  <c:v>150.19999999999999</c:v>
                </c:pt>
                <c:pt idx="1">
                  <c:v>151.69999999999999</c:v>
                </c:pt>
                <c:pt idx="2">
                  <c:v>151</c:v>
                </c:pt>
                <c:pt idx="3">
                  <c:v>150.9</c:v>
                </c:pt>
                <c:pt idx="4">
                  <c:v>153.9</c:v>
                </c:pt>
                <c:pt idx="5">
                  <c:v>151.19999999999999</c:v>
                </c:pt>
                <c:pt idx="6">
                  <c:v>150.30000000000001</c:v>
                </c:pt>
                <c:pt idx="7">
                  <c:v>150</c:v>
                </c:pt>
                <c:pt idx="8">
                  <c:v>150.5</c:v>
                </c:pt>
                <c:pt idx="9">
                  <c:v>150.5</c:v>
                </c:pt>
                <c:pt idx="10">
                  <c:v>149.80000000000001</c:v>
                </c:pt>
                <c:pt idx="11">
                  <c:v>151.9</c:v>
                </c:pt>
                <c:pt idx="12">
                  <c:v>150.80000000000001</c:v>
                </c:pt>
                <c:pt idx="13">
                  <c:v>150.30000000000001</c:v>
                </c:pt>
                <c:pt idx="14">
                  <c:v>150</c:v>
                </c:pt>
                <c:pt idx="15">
                  <c:v>150.30000000000001</c:v>
                </c:pt>
                <c:pt idx="16">
                  <c:v>151.69999999999999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CD-4C80-A50E-49D8C71AC328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1">
                  <c:v>150.41</c:v>
                </c:pt>
                <c:pt idx="2">
                  <c:v>151.52000000000001</c:v>
                </c:pt>
                <c:pt idx="3">
                  <c:v>150.56</c:v>
                </c:pt>
                <c:pt idx="4">
                  <c:v>150.30000000000001</c:v>
                </c:pt>
                <c:pt idx="5">
                  <c:v>150.85</c:v>
                </c:pt>
                <c:pt idx="6">
                  <c:v>151.81</c:v>
                </c:pt>
                <c:pt idx="7">
                  <c:v>152</c:v>
                </c:pt>
                <c:pt idx="8">
                  <c:v>152.77000000000001</c:v>
                </c:pt>
                <c:pt idx="9">
                  <c:v>152.62</c:v>
                </c:pt>
                <c:pt idx="10">
                  <c:v>153.94999999999999</c:v>
                </c:pt>
                <c:pt idx="11">
                  <c:v>154.36000000000001</c:v>
                </c:pt>
                <c:pt idx="12">
                  <c:v>153.08000000000001</c:v>
                </c:pt>
                <c:pt idx="13">
                  <c:v>153.25</c:v>
                </c:pt>
                <c:pt idx="14">
                  <c:v>151.86000000000001</c:v>
                </c:pt>
                <c:pt idx="15">
                  <c:v>150.96</c:v>
                </c:pt>
                <c:pt idx="16">
                  <c:v>150.75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CD-4C80-A50E-49D8C71AC328}"/>
            </c:ext>
          </c:extLst>
        </c:ser>
        <c:ser>
          <c:idx val="9"/>
          <c:order val="9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152</c:v>
                </c:pt>
                <c:pt idx="1">
                  <c:v>152</c:v>
                </c:pt>
                <c:pt idx="2">
                  <c:v>152</c:v>
                </c:pt>
                <c:pt idx="3">
                  <c:v>152</c:v>
                </c:pt>
                <c:pt idx="4">
                  <c:v>152</c:v>
                </c:pt>
                <c:pt idx="5">
                  <c:v>152</c:v>
                </c:pt>
                <c:pt idx="6">
                  <c:v>152</c:v>
                </c:pt>
                <c:pt idx="7">
                  <c:v>152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152</c:v>
                </c:pt>
                <c:pt idx="12">
                  <c:v>152</c:v>
                </c:pt>
                <c:pt idx="13">
                  <c:v>152</c:v>
                </c:pt>
                <c:pt idx="14">
                  <c:v>152</c:v>
                </c:pt>
                <c:pt idx="15">
                  <c:v>152</c:v>
                </c:pt>
                <c:pt idx="16">
                  <c:v>152</c:v>
                </c:pt>
                <c:pt idx="17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CD-4C80-A50E-49D8C71AC328}"/>
            </c:ext>
          </c:extLst>
        </c:ser>
        <c:ser>
          <c:idx val="10"/>
          <c:order val="10"/>
          <c:tx>
            <c:strRef>
              <c:f>Fe!$M$2</c:f>
              <c:strCache>
                <c:ptCount val="1"/>
                <c:pt idx="0">
                  <c:v>9病院平均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152.40192595146166</c:v>
                </c:pt>
                <c:pt idx="1">
                  <c:v>152.30581836306584</c:v>
                </c:pt>
                <c:pt idx="2">
                  <c:v>152.27522061326152</c:v>
                </c:pt>
                <c:pt idx="3">
                  <c:v>152.02940229885058</c:v>
                </c:pt>
                <c:pt idx="4">
                  <c:v>152.28429316078115</c:v>
                </c:pt>
                <c:pt idx="5">
                  <c:v>152.25896395325807</c:v>
                </c:pt>
                <c:pt idx="6">
                  <c:v>152.64327529260862</c:v>
                </c:pt>
                <c:pt idx="7">
                  <c:v>152.80369783736737</c:v>
                </c:pt>
                <c:pt idx="8">
                  <c:v>152.4653407649698</c:v>
                </c:pt>
                <c:pt idx="9">
                  <c:v>152.58735936328964</c:v>
                </c:pt>
                <c:pt idx="10">
                  <c:v>153.00274349881795</c:v>
                </c:pt>
                <c:pt idx="11">
                  <c:v>153.1598916408669</c:v>
                </c:pt>
                <c:pt idx="12">
                  <c:v>152.83508754208754</c:v>
                </c:pt>
                <c:pt idx="13">
                  <c:v>152.9550706035871</c:v>
                </c:pt>
                <c:pt idx="14">
                  <c:v>152.32509066859069</c:v>
                </c:pt>
                <c:pt idx="15">
                  <c:v>152.33428025191185</c:v>
                </c:pt>
                <c:pt idx="16">
                  <c:v>152.43262658783712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ACD-4C80-A50E-49D8C71AC328}"/>
            </c:ext>
          </c:extLst>
        </c:ser>
        <c:ser>
          <c:idx val="11"/>
          <c:order val="11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6.6330000000000098</c:v>
                </c:pt>
                <c:pt idx="1">
                  <c:v>6.0220000000000198</c:v>
                </c:pt>
                <c:pt idx="2">
                  <c:v>5.7926842105263177</c:v>
                </c:pt>
                <c:pt idx="3">
                  <c:v>6.3789999999999907</c:v>
                </c:pt>
                <c:pt idx="4">
                  <c:v>8.345499999999987</c:v>
                </c:pt>
                <c:pt idx="5">
                  <c:v>4.8189999999999884</c:v>
                </c:pt>
                <c:pt idx="6">
                  <c:v>5.9589999999999748</c:v>
                </c:pt>
                <c:pt idx="7">
                  <c:v>6.3969999999999914</c:v>
                </c:pt>
                <c:pt idx="8">
                  <c:v>5.2932692307692264</c:v>
                </c:pt>
                <c:pt idx="9">
                  <c:v>5.1290697674419903</c:v>
                </c:pt>
                <c:pt idx="10">
                  <c:v>6.3031914893616658</c:v>
                </c:pt>
                <c:pt idx="11">
                  <c:v>5.8303405572755764</c:v>
                </c:pt>
                <c:pt idx="12">
                  <c:v>4.4945454545454311</c:v>
                </c:pt>
                <c:pt idx="13">
                  <c:v>4.7160919540229713</c:v>
                </c:pt>
                <c:pt idx="14">
                  <c:v>5.2013636363636238</c:v>
                </c:pt>
                <c:pt idx="15">
                  <c:v>4.1291666666666913</c:v>
                </c:pt>
                <c:pt idx="16">
                  <c:v>3.9335164835164846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CD-4C80-A50E-49D8C71AC328}"/>
            </c:ext>
          </c:extLst>
        </c:ser>
        <c:ser>
          <c:idx val="12"/>
          <c:order val="12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144</c:v>
                </c:pt>
                <c:pt idx="1">
                  <c:v>144</c:v>
                </c:pt>
                <c:pt idx="2">
                  <c:v>144</c:v>
                </c:pt>
                <c:pt idx="3">
                  <c:v>144</c:v>
                </c:pt>
                <c:pt idx="4">
                  <c:v>144</c:v>
                </c:pt>
                <c:pt idx="5">
                  <c:v>144</c:v>
                </c:pt>
                <c:pt idx="6">
                  <c:v>144</c:v>
                </c:pt>
                <c:pt idx="7">
                  <c:v>144</c:v>
                </c:pt>
                <c:pt idx="8">
                  <c:v>144</c:v>
                </c:pt>
                <c:pt idx="9">
                  <c:v>144</c:v>
                </c:pt>
                <c:pt idx="10">
                  <c:v>144</c:v>
                </c:pt>
                <c:pt idx="11">
                  <c:v>144</c:v>
                </c:pt>
                <c:pt idx="12">
                  <c:v>144</c:v>
                </c:pt>
                <c:pt idx="13">
                  <c:v>144</c:v>
                </c:pt>
                <c:pt idx="14">
                  <c:v>144</c:v>
                </c:pt>
                <c:pt idx="15">
                  <c:v>144</c:v>
                </c:pt>
                <c:pt idx="16">
                  <c:v>144</c:v>
                </c:pt>
                <c:pt idx="17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CD-4C80-A50E-49D8C71AC328}"/>
            </c:ext>
          </c:extLst>
        </c:ser>
        <c:ser>
          <c:idx val="13"/>
          <c:order val="13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CD-4C80-A50E-49D8C71AC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35840"/>
        <c:axId val="127927424"/>
      </c:lineChart>
      <c:catAx>
        <c:axId val="12803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92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7927424"/>
        <c:scaling>
          <c:orientation val="minMax"/>
          <c:max val="168"/>
          <c:min val="13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035840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1"/>
        <c:delete val="1"/>
      </c:legendEntry>
      <c:layout>
        <c:manualLayout>
          <c:xMode val="edge"/>
          <c:yMode val="edge"/>
          <c:x val="0.81758645856571177"/>
          <c:y val="0.14098328763218199"/>
          <c:w val="0.16141759824617996"/>
          <c:h val="0.85609349078256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0">
                  <c:v>2.6108108108108095</c:v>
                </c:pt>
                <c:pt idx="1">
                  <c:v>2.6529411764705877</c:v>
                </c:pt>
                <c:pt idx="2">
                  <c:v>2.6657894736842103</c:v>
                </c:pt>
                <c:pt idx="3">
                  <c:v>2.6631578947368424</c:v>
                </c:pt>
                <c:pt idx="4">
                  <c:v>2.6343750000000004</c:v>
                </c:pt>
                <c:pt idx="5">
                  <c:v>2.6588235294117655</c:v>
                </c:pt>
                <c:pt idx="6">
                  <c:v>2.6875000000000013</c:v>
                </c:pt>
                <c:pt idx="7">
                  <c:v>2.6769230769230776</c:v>
                </c:pt>
                <c:pt idx="8">
                  <c:v>2.6500000000000008</c:v>
                </c:pt>
                <c:pt idx="9">
                  <c:v>2.6250000000000009</c:v>
                </c:pt>
                <c:pt idx="10">
                  <c:v>2.6550000000000007</c:v>
                </c:pt>
                <c:pt idx="11">
                  <c:v>2.6750000000000012</c:v>
                </c:pt>
                <c:pt idx="12">
                  <c:v>2.6750000000000007</c:v>
                </c:pt>
                <c:pt idx="13">
                  <c:v>2.6500000000000012</c:v>
                </c:pt>
                <c:pt idx="14">
                  <c:v>2.6812500000000004</c:v>
                </c:pt>
                <c:pt idx="15">
                  <c:v>2.6653846153846157</c:v>
                </c:pt>
                <c:pt idx="16">
                  <c:v>2.6590909090909101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C4-4783-99F5-C12CA9F8AE70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0">
                  <c:v>2.7782608695652171</c:v>
                </c:pt>
                <c:pt idx="1">
                  <c:v>2.900240963855421</c:v>
                </c:pt>
                <c:pt idx="2">
                  <c:v>2.8793827160493835</c:v>
                </c:pt>
                <c:pt idx="3">
                  <c:v>2.8511494252873568</c:v>
                </c:pt>
                <c:pt idx="4">
                  <c:v>2.8027380952380962</c:v>
                </c:pt>
                <c:pt idx="5">
                  <c:v>2.7683333333333335</c:v>
                </c:pt>
                <c:pt idx="6">
                  <c:v>2.7791764705882342</c:v>
                </c:pt>
                <c:pt idx="7">
                  <c:v>2.805057471264369</c:v>
                </c:pt>
                <c:pt idx="8">
                  <c:v>2.7721978021978031</c:v>
                </c:pt>
                <c:pt idx="9">
                  <c:v>2.7303846153846152</c:v>
                </c:pt>
                <c:pt idx="10">
                  <c:v>2.6972043010752684</c:v>
                </c:pt>
                <c:pt idx="11">
                  <c:v>2.7387234042553183</c:v>
                </c:pt>
                <c:pt idx="12">
                  <c:v>2.7757142857142858</c:v>
                </c:pt>
                <c:pt idx="13">
                  <c:v>2.7343529411764709</c:v>
                </c:pt>
                <c:pt idx="14">
                  <c:v>2.76</c:v>
                </c:pt>
                <c:pt idx="15">
                  <c:v>2.7046153846153835</c:v>
                </c:pt>
                <c:pt idx="16">
                  <c:v>2.6549999999999998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4-4783-99F5-C12CA9F8AE70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0">
                  <c:v>2.7750000000000004</c:v>
                </c:pt>
                <c:pt idx="1">
                  <c:v>2.7210526315789476</c:v>
                </c:pt>
                <c:pt idx="2">
                  <c:v>2.7454545454545443</c:v>
                </c:pt>
                <c:pt idx="3">
                  <c:v>2.7000000000000011</c:v>
                </c:pt>
                <c:pt idx="4">
                  <c:v>2.6842105263157903</c:v>
                </c:pt>
                <c:pt idx="5">
                  <c:v>2.7250000000000001</c:v>
                </c:pt>
                <c:pt idx="6">
                  <c:v>2.742857142857142</c:v>
                </c:pt>
                <c:pt idx="7">
                  <c:v>2.7904761904761899</c:v>
                </c:pt>
                <c:pt idx="8">
                  <c:v>2.7350000000000003</c:v>
                </c:pt>
                <c:pt idx="9">
                  <c:v>2.7749999999999999</c:v>
                </c:pt>
                <c:pt idx="10">
                  <c:v>2.7277777777777774</c:v>
                </c:pt>
                <c:pt idx="11">
                  <c:v>2.7619047619047619</c:v>
                </c:pt>
                <c:pt idx="12">
                  <c:v>2.6750000000000007</c:v>
                </c:pt>
                <c:pt idx="13">
                  <c:v>2.7117647058823531</c:v>
                </c:pt>
                <c:pt idx="14">
                  <c:v>2.7599999999999989</c:v>
                </c:pt>
                <c:pt idx="15">
                  <c:v>2.7478260869565219</c:v>
                </c:pt>
                <c:pt idx="16">
                  <c:v>2.7100000000000004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C4-4783-99F5-C12CA9F8AE70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2.6829999999999998</c:v>
                </c:pt>
                <c:pt idx="1">
                  <c:v>2.6850000000000001</c:v>
                </c:pt>
                <c:pt idx="2">
                  <c:v>2.6760000000000002</c:v>
                </c:pt>
                <c:pt idx="3">
                  <c:v>2.6640000000000001</c:v>
                </c:pt>
                <c:pt idx="4">
                  <c:v>2.6390000000000002</c:v>
                </c:pt>
                <c:pt idx="5">
                  <c:v>2.6390000000000002</c:v>
                </c:pt>
                <c:pt idx="6">
                  <c:v>2.6470000000000002</c:v>
                </c:pt>
                <c:pt idx="7">
                  <c:v>2.6669999999999998</c:v>
                </c:pt>
                <c:pt idx="8">
                  <c:v>2.657</c:v>
                </c:pt>
                <c:pt idx="9">
                  <c:v>2.6760000000000002</c:v>
                </c:pt>
                <c:pt idx="10">
                  <c:v>2.6879999999999997</c:v>
                </c:pt>
                <c:pt idx="11">
                  <c:v>2.6669999999999998</c:v>
                </c:pt>
                <c:pt idx="12">
                  <c:v>2.7709999999999999</c:v>
                </c:pt>
                <c:pt idx="13">
                  <c:v>2.7850000000000001</c:v>
                </c:pt>
                <c:pt idx="14">
                  <c:v>2.7880000000000003</c:v>
                </c:pt>
                <c:pt idx="15">
                  <c:v>2.8279999999999998</c:v>
                </c:pt>
                <c:pt idx="16">
                  <c:v>2.8449999999999998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C4-4783-99F5-C12CA9F8AE70}"/>
            </c:ext>
          </c:extLst>
        </c:ser>
        <c:ser>
          <c:idx val="6"/>
          <c:order val="4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C4-4783-99F5-C12CA9F8AE70}"/>
            </c:ext>
          </c:extLst>
        </c:ser>
        <c:ser>
          <c:idx val="15"/>
          <c:order val="5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0">
                  <c:v>2.6829999999999998</c:v>
                </c:pt>
                <c:pt idx="1">
                  <c:v>2.6850000000000001</c:v>
                </c:pt>
                <c:pt idx="2">
                  <c:v>2.6760000000000002</c:v>
                </c:pt>
                <c:pt idx="3">
                  <c:v>2.6640000000000001</c:v>
                </c:pt>
                <c:pt idx="4">
                  <c:v>2.6390000000000002</c:v>
                </c:pt>
                <c:pt idx="5">
                  <c:v>2.6390000000000002</c:v>
                </c:pt>
                <c:pt idx="6">
                  <c:v>2.6470000000000002</c:v>
                </c:pt>
                <c:pt idx="7">
                  <c:v>2.6669999999999998</c:v>
                </c:pt>
                <c:pt idx="8">
                  <c:v>2.657</c:v>
                </c:pt>
                <c:pt idx="9">
                  <c:v>2.6760000000000002</c:v>
                </c:pt>
                <c:pt idx="10">
                  <c:v>2.6879999999999997</c:v>
                </c:pt>
                <c:pt idx="11">
                  <c:v>2.6669999999999998</c:v>
                </c:pt>
                <c:pt idx="12">
                  <c:v>2.7709999999999999</c:v>
                </c:pt>
                <c:pt idx="13">
                  <c:v>2.7850000000000001</c:v>
                </c:pt>
                <c:pt idx="14">
                  <c:v>2.7880000000000003</c:v>
                </c:pt>
                <c:pt idx="15">
                  <c:v>2.8279999999999998</c:v>
                </c:pt>
                <c:pt idx="16">
                  <c:v>2.8449999999999998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C4-4783-99F5-C12CA9F8AE70}"/>
            </c:ext>
          </c:extLst>
        </c:ser>
        <c:ser>
          <c:idx val="5"/>
          <c:order val="6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circle"/>
            <c:size val="7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2.7000000000000006</c:v>
                </c:pt>
                <c:pt idx="2">
                  <c:v>2.705000000000001</c:v>
                </c:pt>
                <c:pt idx="3">
                  <c:v>2.7000000000000011</c:v>
                </c:pt>
                <c:pt idx="4">
                  <c:v>2.694736842105264</c:v>
                </c:pt>
                <c:pt idx="5">
                  <c:v>2.7318181818181824</c:v>
                </c:pt>
                <c:pt idx="6">
                  <c:v>2.7100000000000009</c:v>
                </c:pt>
                <c:pt idx="7">
                  <c:v>2.7200000000000011</c:v>
                </c:pt>
                <c:pt idx="8">
                  <c:v>2.7300000000000004</c:v>
                </c:pt>
                <c:pt idx="9">
                  <c:v>2.7238095238095248</c:v>
                </c:pt>
                <c:pt idx="10">
                  <c:v>2.7200000000000015</c:v>
                </c:pt>
                <c:pt idx="11">
                  <c:v>2.7105263157894743</c:v>
                </c:pt>
                <c:pt idx="12">
                  <c:v>2.705000000000001</c:v>
                </c:pt>
                <c:pt idx="13">
                  <c:v>2.6850000000000009</c:v>
                </c:pt>
                <c:pt idx="14">
                  <c:v>2.6999999999999997</c:v>
                </c:pt>
                <c:pt idx="15">
                  <c:v>2.7142857142857144</c:v>
                </c:pt>
                <c:pt idx="16">
                  <c:v>2.7166666666666663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C4-4783-99F5-C12CA9F8AE70}"/>
            </c:ext>
          </c:extLst>
        </c:ser>
        <c:ser>
          <c:idx val="7"/>
          <c:order val="7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 w="12700"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0">
                  <c:v>2.6760000000000002</c:v>
                </c:pt>
                <c:pt idx="1">
                  <c:v>2.694</c:v>
                </c:pt>
                <c:pt idx="2">
                  <c:v>2.6339999999999999</c:v>
                </c:pt>
                <c:pt idx="3">
                  <c:v>2.6560000000000001</c:v>
                </c:pt>
                <c:pt idx="4">
                  <c:v>2.597</c:v>
                </c:pt>
                <c:pt idx="5">
                  <c:v>2.6709999999999998</c:v>
                </c:pt>
                <c:pt idx="6">
                  <c:v>2.6379999999999999</c:v>
                </c:pt>
                <c:pt idx="7">
                  <c:v>2.593</c:v>
                </c:pt>
                <c:pt idx="8">
                  <c:v>2.62</c:v>
                </c:pt>
                <c:pt idx="9">
                  <c:v>2.6</c:v>
                </c:pt>
                <c:pt idx="10">
                  <c:v>2.649</c:v>
                </c:pt>
                <c:pt idx="11">
                  <c:v>2.67</c:v>
                </c:pt>
                <c:pt idx="12">
                  <c:v>2.597</c:v>
                </c:pt>
                <c:pt idx="13">
                  <c:v>2.6579999999999999</c:v>
                </c:pt>
                <c:pt idx="14">
                  <c:v>2.5950000000000002</c:v>
                </c:pt>
                <c:pt idx="15">
                  <c:v>2.5950000000000002</c:v>
                </c:pt>
                <c:pt idx="16">
                  <c:v>2.6320000000000001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3C4-4783-99F5-C12CA9F8AE70}"/>
            </c:ext>
          </c:extLst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0">
                  <c:v>2.62</c:v>
                </c:pt>
                <c:pt idx="1">
                  <c:v>2.67</c:v>
                </c:pt>
                <c:pt idx="2">
                  <c:v>2.78</c:v>
                </c:pt>
                <c:pt idx="3">
                  <c:v>2.73</c:v>
                </c:pt>
                <c:pt idx="4">
                  <c:v>2.78</c:v>
                </c:pt>
                <c:pt idx="5">
                  <c:v>2.77</c:v>
                </c:pt>
                <c:pt idx="6">
                  <c:v>2.76</c:v>
                </c:pt>
                <c:pt idx="7">
                  <c:v>2.75</c:v>
                </c:pt>
                <c:pt idx="8">
                  <c:v>2.76</c:v>
                </c:pt>
                <c:pt idx="9">
                  <c:v>2.77</c:v>
                </c:pt>
                <c:pt idx="10">
                  <c:v>2.75</c:v>
                </c:pt>
                <c:pt idx="11">
                  <c:v>2.7</c:v>
                </c:pt>
                <c:pt idx="12">
                  <c:v>2.69</c:v>
                </c:pt>
                <c:pt idx="13">
                  <c:v>2.78</c:v>
                </c:pt>
                <c:pt idx="14">
                  <c:v>2.74</c:v>
                </c:pt>
                <c:pt idx="15">
                  <c:v>2.73</c:v>
                </c:pt>
                <c:pt idx="16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3C4-4783-99F5-C12CA9F8AE70}"/>
            </c:ext>
          </c:extLst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1">
                  <c:v>2.61</c:v>
                </c:pt>
                <c:pt idx="2">
                  <c:v>2.62</c:v>
                </c:pt>
                <c:pt idx="3">
                  <c:v>2.69</c:v>
                </c:pt>
                <c:pt idx="4">
                  <c:v>2.69</c:v>
                </c:pt>
                <c:pt idx="5">
                  <c:v>2.62</c:v>
                </c:pt>
                <c:pt idx="6">
                  <c:v>2.6</c:v>
                </c:pt>
                <c:pt idx="7">
                  <c:v>2.68</c:v>
                </c:pt>
                <c:pt idx="8">
                  <c:v>2.71</c:v>
                </c:pt>
                <c:pt idx="9">
                  <c:v>2.74</c:v>
                </c:pt>
                <c:pt idx="10">
                  <c:v>2.74</c:v>
                </c:pt>
                <c:pt idx="11">
                  <c:v>2.72</c:v>
                </c:pt>
                <c:pt idx="12">
                  <c:v>2.76</c:v>
                </c:pt>
                <c:pt idx="13">
                  <c:v>2.68</c:v>
                </c:pt>
                <c:pt idx="14">
                  <c:v>2.7</c:v>
                </c:pt>
                <c:pt idx="15">
                  <c:v>2.72</c:v>
                </c:pt>
                <c:pt idx="16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3C4-4783-99F5-C12CA9F8AE70}"/>
            </c:ext>
          </c:extLst>
        </c:ser>
        <c:ser>
          <c:idx val="9"/>
          <c:order val="10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3C4-4783-99F5-C12CA9F8AE70}"/>
            </c:ext>
          </c:extLst>
        </c:ser>
        <c:ser>
          <c:idx val="10"/>
          <c:order val="11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2.6905119467293379</c:v>
                </c:pt>
                <c:pt idx="1">
                  <c:v>2.7041543464881199</c:v>
                </c:pt>
                <c:pt idx="2">
                  <c:v>2.7132033418985175</c:v>
                </c:pt>
                <c:pt idx="3">
                  <c:v>2.7067884150030252</c:v>
                </c:pt>
                <c:pt idx="4">
                  <c:v>2.6902575579573944</c:v>
                </c:pt>
                <c:pt idx="5">
                  <c:v>2.6979968805704102</c:v>
                </c:pt>
                <c:pt idx="6">
                  <c:v>2.6955667016806721</c:v>
                </c:pt>
                <c:pt idx="7">
                  <c:v>2.7103070923329549</c:v>
                </c:pt>
                <c:pt idx="8">
                  <c:v>2.7042747252747255</c:v>
                </c:pt>
                <c:pt idx="9">
                  <c:v>2.7050242673992679</c:v>
                </c:pt>
                <c:pt idx="10">
                  <c:v>2.7033727598566308</c:v>
                </c:pt>
                <c:pt idx="11">
                  <c:v>2.7053943102436944</c:v>
                </c:pt>
                <c:pt idx="12">
                  <c:v>2.7060892857142864</c:v>
                </c:pt>
                <c:pt idx="13">
                  <c:v>2.7105147058823533</c:v>
                </c:pt>
                <c:pt idx="14">
                  <c:v>2.7155312499999993</c:v>
                </c:pt>
                <c:pt idx="15">
                  <c:v>2.713138975155279</c:v>
                </c:pt>
                <c:pt idx="16">
                  <c:v>2.713469696969697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3C4-4783-99F5-C12CA9F8AE70}"/>
            </c:ext>
          </c:extLst>
        </c:ser>
        <c:ser>
          <c:idx val="11"/>
          <c:order val="12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0.16745005875440766</c:v>
                </c:pt>
                <c:pt idx="1">
                  <c:v>0.29024096385542109</c:v>
                </c:pt>
                <c:pt idx="2">
                  <c:v>0.25938271604938334</c:v>
                </c:pt>
                <c:pt idx="3">
                  <c:v>0.19514942528735668</c:v>
                </c:pt>
                <c:pt idx="4">
                  <c:v>0.20573809523809627</c:v>
                </c:pt>
                <c:pt idx="5">
                  <c:v>0.14999999999999991</c:v>
                </c:pt>
                <c:pt idx="6">
                  <c:v>0.17917647058823416</c:v>
                </c:pt>
                <c:pt idx="7">
                  <c:v>0.21205747126436902</c:v>
                </c:pt>
                <c:pt idx="8">
                  <c:v>0.15219780219780299</c:v>
                </c:pt>
                <c:pt idx="9">
                  <c:v>0.17499999999999982</c:v>
                </c:pt>
                <c:pt idx="10">
                  <c:v>0.10099999999999998</c:v>
                </c:pt>
                <c:pt idx="11">
                  <c:v>9.4904761904762047E-2</c:v>
                </c:pt>
                <c:pt idx="12">
                  <c:v>0.17871428571428583</c:v>
                </c:pt>
                <c:pt idx="13">
                  <c:v>0.1349999999999989</c:v>
                </c:pt>
                <c:pt idx="14">
                  <c:v>0.19300000000000006</c:v>
                </c:pt>
                <c:pt idx="15">
                  <c:v>0.23299999999999965</c:v>
                </c:pt>
                <c:pt idx="16">
                  <c:v>0.21299999999999963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3C4-4783-99F5-C12CA9F8AE70}"/>
            </c:ext>
          </c:extLst>
        </c:ser>
        <c:ser>
          <c:idx val="12"/>
          <c:order val="13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3C4-4783-99F5-C12CA9F8AE70}"/>
            </c:ext>
          </c:extLst>
        </c:ser>
        <c:ser>
          <c:idx val="13"/>
          <c:order val="14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3C4-4783-99F5-C12CA9F8A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0992"/>
        <c:axId val="128103168"/>
      </c:lineChart>
      <c:catAx>
        <c:axId val="12810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103168"/>
        <c:scaling>
          <c:orientation val="minMax"/>
          <c:max val="3.1"/>
          <c:min val="2.299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10099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1163512069"/>
          <c:y val="0.1053750477036087"/>
          <c:w val="0.1403769297502854"/>
          <c:h val="0.88010315525867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22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0">
                  <c:v>5.900000000000003</c:v>
                </c:pt>
                <c:pt idx="1">
                  <c:v>5.9176470588235315</c:v>
                </c:pt>
                <c:pt idx="2">
                  <c:v>5.9184210526315821</c:v>
                </c:pt>
                <c:pt idx="3">
                  <c:v>5.8763157894736873</c:v>
                </c:pt>
                <c:pt idx="4">
                  <c:v>5.868750000000003</c:v>
                </c:pt>
                <c:pt idx="5">
                  <c:v>5.8764705882352972</c:v>
                </c:pt>
                <c:pt idx="6">
                  <c:v>5.8833333333333355</c:v>
                </c:pt>
                <c:pt idx="7">
                  <c:v>5.8730769230769262</c:v>
                </c:pt>
                <c:pt idx="8">
                  <c:v>5.8727272727272748</c:v>
                </c:pt>
                <c:pt idx="9">
                  <c:v>5.8700000000000019</c:v>
                </c:pt>
                <c:pt idx="10">
                  <c:v>5.8750000000000018</c:v>
                </c:pt>
                <c:pt idx="11">
                  <c:v>5.8650000000000002</c:v>
                </c:pt>
                <c:pt idx="12">
                  <c:v>5.8900000000000023</c:v>
                </c:pt>
                <c:pt idx="13">
                  <c:v>5.9100000000000019</c:v>
                </c:pt>
                <c:pt idx="14">
                  <c:v>5.875</c:v>
                </c:pt>
                <c:pt idx="15">
                  <c:v>5.8923076923076954</c:v>
                </c:pt>
                <c:pt idx="16">
                  <c:v>5.8727272727272739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D-440B-9C25-5AACC81A9C1D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0">
                  <c:v>6.004130434782609</c:v>
                </c:pt>
                <c:pt idx="1">
                  <c:v>6.0085897435897442</c:v>
                </c:pt>
                <c:pt idx="2">
                  <c:v>6.017108433734939</c:v>
                </c:pt>
                <c:pt idx="3">
                  <c:v>6.0192957746478868</c:v>
                </c:pt>
                <c:pt idx="4">
                  <c:v>6.0047945205479465</c:v>
                </c:pt>
                <c:pt idx="5">
                  <c:v>5.9996774193548426</c:v>
                </c:pt>
                <c:pt idx="6">
                  <c:v>6.0170967741935453</c:v>
                </c:pt>
                <c:pt idx="7">
                  <c:v>6.0073863636363622</c:v>
                </c:pt>
                <c:pt idx="8">
                  <c:v>6.0083333333333355</c:v>
                </c:pt>
                <c:pt idx="9">
                  <c:v>6.0109090909090916</c:v>
                </c:pt>
                <c:pt idx="10">
                  <c:v>6.0238383838383829</c:v>
                </c:pt>
                <c:pt idx="11">
                  <c:v>5.9943999999999997</c:v>
                </c:pt>
                <c:pt idx="12">
                  <c:v>6.0137500000000008</c:v>
                </c:pt>
                <c:pt idx="13">
                  <c:v>6.0036559139784949</c:v>
                </c:pt>
                <c:pt idx="14">
                  <c:v>6.01</c:v>
                </c:pt>
                <c:pt idx="15">
                  <c:v>5.9617582417582415</c:v>
                </c:pt>
                <c:pt idx="16">
                  <c:v>5.9649450549450558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D-440B-9C25-5AACC81A9C1D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0">
                  <c:v>5.9666666666666668</c:v>
                </c:pt>
                <c:pt idx="1">
                  <c:v>5.9473684210526327</c:v>
                </c:pt>
                <c:pt idx="2">
                  <c:v>5.9238095238095259</c:v>
                </c:pt>
                <c:pt idx="3">
                  <c:v>5.8789473684210547</c:v>
                </c:pt>
                <c:pt idx="4">
                  <c:v>5.8904761904761926</c:v>
                </c:pt>
                <c:pt idx="5">
                  <c:v>5.8869565217391333</c:v>
                </c:pt>
                <c:pt idx="6">
                  <c:v>5.889473684210528</c:v>
                </c:pt>
                <c:pt idx="7">
                  <c:v>5.878260869565219</c:v>
                </c:pt>
                <c:pt idx="8">
                  <c:v>5.8818181818181836</c:v>
                </c:pt>
                <c:pt idx="9">
                  <c:v>5.8700000000000019</c:v>
                </c:pt>
                <c:pt idx="10">
                  <c:v>5.8904761904761918</c:v>
                </c:pt>
                <c:pt idx="11">
                  <c:v>5.9150000000000018</c:v>
                </c:pt>
                <c:pt idx="12">
                  <c:v>5.8777777777777773</c:v>
                </c:pt>
                <c:pt idx="13">
                  <c:v>5.8875000000000011</c:v>
                </c:pt>
                <c:pt idx="14">
                  <c:v>5.8631578947368439</c:v>
                </c:pt>
                <c:pt idx="15">
                  <c:v>5.866666666666668</c:v>
                </c:pt>
                <c:pt idx="16">
                  <c:v>5.9100000000000019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3D-440B-9C25-5AACC81A9C1D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0">
                  <c:v>5.9939999999999998</c:v>
                </c:pt>
                <c:pt idx="1">
                  <c:v>5.9719999999999995</c:v>
                </c:pt>
                <c:pt idx="2">
                  <c:v>5.9619999999999997</c:v>
                </c:pt>
                <c:pt idx="3">
                  <c:v>5.9569999999999999</c:v>
                </c:pt>
                <c:pt idx="4">
                  <c:v>5.9399999999999995</c:v>
                </c:pt>
                <c:pt idx="5">
                  <c:v>5.9640000000000004</c:v>
                </c:pt>
                <c:pt idx="6">
                  <c:v>5.99</c:v>
                </c:pt>
                <c:pt idx="7">
                  <c:v>5.984</c:v>
                </c:pt>
                <c:pt idx="8">
                  <c:v>5.9809999999999999</c:v>
                </c:pt>
                <c:pt idx="9">
                  <c:v>5.9989999999999997</c:v>
                </c:pt>
                <c:pt idx="10">
                  <c:v>6.0090000000000003</c:v>
                </c:pt>
                <c:pt idx="11">
                  <c:v>5.9859999999999998</c:v>
                </c:pt>
                <c:pt idx="12">
                  <c:v>5.9879999999999995</c:v>
                </c:pt>
                <c:pt idx="13">
                  <c:v>5.9950000000000001</c:v>
                </c:pt>
                <c:pt idx="14">
                  <c:v>6.0010000000000003</c:v>
                </c:pt>
                <c:pt idx="15">
                  <c:v>6.0179999999999998</c:v>
                </c:pt>
                <c:pt idx="16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3D-440B-9C25-5AACC81A9C1D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5.8937500000000016</c:v>
                </c:pt>
                <c:pt idx="2">
                  <c:v>5.8750000000000018</c:v>
                </c:pt>
                <c:pt idx="3">
                  <c:v>5.8947368421052655</c:v>
                </c:pt>
                <c:pt idx="4">
                  <c:v>5.8631578947368439</c:v>
                </c:pt>
                <c:pt idx="5">
                  <c:v>5.8863636363636376</c:v>
                </c:pt>
                <c:pt idx="6">
                  <c:v>5.8900000000000023</c:v>
                </c:pt>
                <c:pt idx="7">
                  <c:v>5.8800000000000008</c:v>
                </c:pt>
                <c:pt idx="8">
                  <c:v>5.8950000000000022</c:v>
                </c:pt>
                <c:pt idx="9">
                  <c:v>5.919047619047622</c:v>
                </c:pt>
                <c:pt idx="10">
                  <c:v>5.8800000000000008</c:v>
                </c:pt>
                <c:pt idx="11">
                  <c:v>5.8894736842105271</c:v>
                </c:pt>
                <c:pt idx="12">
                  <c:v>5.8849999999999998</c:v>
                </c:pt>
                <c:pt idx="13">
                  <c:v>5.9100000000000019</c:v>
                </c:pt>
                <c:pt idx="14">
                  <c:v>5.8999999999999995</c:v>
                </c:pt>
                <c:pt idx="15">
                  <c:v>5.9428571428571431</c:v>
                </c:pt>
                <c:pt idx="16">
                  <c:v>5.9416666666666664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3D-440B-9C25-5AACC81A9C1D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0">
                  <c:v>5.8062499999999995</c:v>
                </c:pt>
                <c:pt idx="1">
                  <c:v>5.7218390804597679</c:v>
                </c:pt>
                <c:pt idx="2">
                  <c:v>5.7206666666666672</c:v>
                </c:pt>
                <c:pt idx="3">
                  <c:v>5.7116666666666651</c:v>
                </c:pt>
                <c:pt idx="4">
                  <c:v>5.6925287356321821</c:v>
                </c:pt>
                <c:pt idx="5">
                  <c:v>5.7103174603174596</c:v>
                </c:pt>
                <c:pt idx="6">
                  <c:v>5.7261904761904763</c:v>
                </c:pt>
                <c:pt idx="7">
                  <c:v>5.7367816091954005</c:v>
                </c:pt>
                <c:pt idx="8">
                  <c:v>5.7005376344086001</c:v>
                </c:pt>
                <c:pt idx="9">
                  <c:v>5.6852941176470555</c:v>
                </c:pt>
                <c:pt idx="10">
                  <c:v>5.8823529411764746</c:v>
                </c:pt>
                <c:pt idx="11">
                  <c:v>5.8823529411764746</c:v>
                </c:pt>
                <c:pt idx="12">
                  <c:v>5.837727272727272</c:v>
                </c:pt>
                <c:pt idx="13">
                  <c:v>5.8222727272727264</c:v>
                </c:pt>
                <c:pt idx="14">
                  <c:v>5.8641666666666659</c:v>
                </c:pt>
                <c:pt idx="15">
                  <c:v>5.8829166666666675</c:v>
                </c:pt>
                <c:pt idx="16">
                  <c:v>5.8836842105263161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3D-440B-9C25-5AACC81A9C1D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6.0419999999999998</c:v>
                </c:pt>
                <c:pt idx="3">
                  <c:v>6.0380000000000003</c:v>
                </c:pt>
                <c:pt idx="4">
                  <c:v>6.048</c:v>
                </c:pt>
                <c:pt idx="5">
                  <c:v>6.0469999999999997</c:v>
                </c:pt>
                <c:pt idx="6">
                  <c:v>6.04</c:v>
                </c:pt>
                <c:pt idx="7">
                  <c:v>5.9779999999999998</c:v>
                </c:pt>
                <c:pt idx="8">
                  <c:v>5.9749999999999996</c:v>
                </c:pt>
                <c:pt idx="9">
                  <c:v>5.9370000000000003</c:v>
                </c:pt>
                <c:pt idx="10">
                  <c:v>5.9349999999999996</c:v>
                </c:pt>
                <c:pt idx="11">
                  <c:v>5.9740000000000002</c:v>
                </c:pt>
                <c:pt idx="12">
                  <c:v>5.96</c:v>
                </c:pt>
                <c:pt idx="13">
                  <c:v>5.9969999999999999</c:v>
                </c:pt>
                <c:pt idx="14">
                  <c:v>5.9880000000000004</c:v>
                </c:pt>
                <c:pt idx="15">
                  <c:v>5.9859999999999998</c:v>
                </c:pt>
                <c:pt idx="1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3D-440B-9C25-5AACC81A9C1D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0">
                  <c:v>5.96</c:v>
                </c:pt>
                <c:pt idx="1">
                  <c:v>5.92</c:v>
                </c:pt>
                <c:pt idx="2">
                  <c:v>5.89</c:v>
                </c:pt>
                <c:pt idx="3">
                  <c:v>5.85</c:v>
                </c:pt>
                <c:pt idx="4">
                  <c:v>5.89</c:v>
                </c:pt>
                <c:pt idx="5">
                  <c:v>5.9</c:v>
                </c:pt>
                <c:pt idx="6">
                  <c:v>5.94</c:v>
                </c:pt>
                <c:pt idx="7">
                  <c:v>5.93</c:v>
                </c:pt>
                <c:pt idx="8">
                  <c:v>5.94</c:v>
                </c:pt>
                <c:pt idx="9">
                  <c:v>5.96</c:v>
                </c:pt>
                <c:pt idx="10">
                  <c:v>5.97</c:v>
                </c:pt>
                <c:pt idx="11">
                  <c:v>5.97</c:v>
                </c:pt>
                <c:pt idx="12">
                  <c:v>5.92</c:v>
                </c:pt>
                <c:pt idx="13">
                  <c:v>5.91</c:v>
                </c:pt>
                <c:pt idx="14">
                  <c:v>5.98</c:v>
                </c:pt>
                <c:pt idx="15">
                  <c:v>5.92</c:v>
                </c:pt>
                <c:pt idx="16">
                  <c:v>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3D-440B-9C25-5AACC81A9C1D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1">
                  <c:v>5.97</c:v>
                </c:pt>
                <c:pt idx="2">
                  <c:v>5.98</c:v>
                </c:pt>
                <c:pt idx="3">
                  <c:v>6.03</c:v>
                </c:pt>
                <c:pt idx="4">
                  <c:v>6</c:v>
                </c:pt>
                <c:pt idx="5">
                  <c:v>5.95</c:v>
                </c:pt>
                <c:pt idx="6">
                  <c:v>5.93</c:v>
                </c:pt>
                <c:pt idx="7">
                  <c:v>5.95</c:v>
                </c:pt>
                <c:pt idx="8">
                  <c:v>5.95</c:v>
                </c:pt>
                <c:pt idx="9">
                  <c:v>5.96</c:v>
                </c:pt>
                <c:pt idx="10">
                  <c:v>6.08</c:v>
                </c:pt>
                <c:pt idx="11">
                  <c:v>6.03</c:v>
                </c:pt>
                <c:pt idx="12">
                  <c:v>6.01</c:v>
                </c:pt>
                <c:pt idx="13">
                  <c:v>5.99</c:v>
                </c:pt>
                <c:pt idx="14">
                  <c:v>5.94</c:v>
                </c:pt>
                <c:pt idx="15">
                  <c:v>5.97</c:v>
                </c:pt>
                <c:pt idx="16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3D-440B-9C25-5AACC81A9C1D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2">
                  <c:v>6.0133333333333336</c:v>
                </c:pt>
                <c:pt idx="3">
                  <c:v>6.0666666666666655</c:v>
                </c:pt>
                <c:pt idx="4">
                  <c:v>6.1142857142857139</c:v>
                </c:pt>
                <c:pt idx="5">
                  <c:v>6.0333333333333323</c:v>
                </c:pt>
                <c:pt idx="6">
                  <c:v>5.9933333333333341</c:v>
                </c:pt>
                <c:pt idx="7">
                  <c:v>6.0142857142857142</c:v>
                </c:pt>
                <c:pt idx="8">
                  <c:v>5.9866666666666672</c:v>
                </c:pt>
                <c:pt idx="9">
                  <c:v>6</c:v>
                </c:pt>
                <c:pt idx="10">
                  <c:v>5.9142857142857137</c:v>
                </c:pt>
                <c:pt idx="11">
                  <c:v>6</c:v>
                </c:pt>
                <c:pt idx="12">
                  <c:v>5.9928571428571429</c:v>
                </c:pt>
                <c:pt idx="13">
                  <c:v>5.9923076923076923</c:v>
                </c:pt>
                <c:pt idx="14">
                  <c:v>5.9733333333333327</c:v>
                </c:pt>
                <c:pt idx="15">
                  <c:v>5.9866666666666672</c:v>
                </c:pt>
                <c:pt idx="16">
                  <c:v>6.0277777777777768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3D-440B-9C25-5AACC81A9C1D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5.9</c:v>
                </c:pt>
                <c:pt idx="1">
                  <c:v>5.9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  <c:pt idx="5">
                  <c:v>5.9</c:v>
                </c:pt>
                <c:pt idx="6">
                  <c:v>5.9</c:v>
                </c:pt>
                <c:pt idx="7">
                  <c:v>5.9</c:v>
                </c:pt>
                <c:pt idx="8">
                  <c:v>5.9</c:v>
                </c:pt>
                <c:pt idx="9">
                  <c:v>5.9</c:v>
                </c:pt>
                <c:pt idx="10">
                  <c:v>5.9</c:v>
                </c:pt>
                <c:pt idx="11">
                  <c:v>5.9</c:v>
                </c:pt>
                <c:pt idx="12">
                  <c:v>5.9</c:v>
                </c:pt>
                <c:pt idx="13">
                  <c:v>5.9</c:v>
                </c:pt>
                <c:pt idx="14">
                  <c:v>5.9</c:v>
                </c:pt>
                <c:pt idx="15">
                  <c:v>5.9</c:v>
                </c:pt>
                <c:pt idx="16">
                  <c:v>5.9</c:v>
                </c:pt>
                <c:pt idx="17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3D-440B-9C25-5AACC81A9C1D}"/>
            </c:ext>
          </c:extLst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5.9472924430641827</c:v>
                </c:pt>
                <c:pt idx="1">
                  <c:v>5.9279104782139642</c:v>
                </c:pt>
                <c:pt idx="2">
                  <c:v>5.9342339010176044</c:v>
                </c:pt>
                <c:pt idx="3">
                  <c:v>5.932262910798122</c:v>
                </c:pt>
                <c:pt idx="4">
                  <c:v>5.9311993055678887</c:v>
                </c:pt>
                <c:pt idx="5">
                  <c:v>5.9254118959343698</c:v>
                </c:pt>
                <c:pt idx="6">
                  <c:v>5.9299427601261216</c:v>
                </c:pt>
                <c:pt idx="7">
                  <c:v>5.9231791479759632</c:v>
                </c:pt>
                <c:pt idx="8">
                  <c:v>5.9191083088954057</c:v>
                </c:pt>
                <c:pt idx="9">
                  <c:v>5.9211250827603772</c:v>
                </c:pt>
                <c:pt idx="10">
                  <c:v>5.9459953229776756</c:v>
                </c:pt>
                <c:pt idx="11">
                  <c:v>5.9506226625387013</c:v>
                </c:pt>
                <c:pt idx="12">
                  <c:v>5.9375112193362192</c:v>
                </c:pt>
                <c:pt idx="13">
                  <c:v>5.9417736333558917</c:v>
                </c:pt>
                <c:pt idx="14">
                  <c:v>5.939465789473684</c:v>
                </c:pt>
                <c:pt idx="15">
                  <c:v>5.9427173076923072</c:v>
                </c:pt>
                <c:pt idx="16">
                  <c:v>5.9670800982643097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3D-440B-9C25-5AACC81A9C1D}"/>
            </c:ext>
          </c:extLst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0.19788043478260953</c:v>
                </c:pt>
                <c:pt idx="1">
                  <c:v>0.28675066312997632</c:v>
                </c:pt>
                <c:pt idx="2">
                  <c:v>0.32133333333333258</c:v>
                </c:pt>
                <c:pt idx="3">
                  <c:v>0.35500000000000043</c:v>
                </c:pt>
                <c:pt idx="4">
                  <c:v>0.42175697865353179</c:v>
                </c:pt>
                <c:pt idx="5">
                  <c:v>0.33668253968254014</c:v>
                </c:pt>
                <c:pt idx="6">
                  <c:v>0.31380952380952376</c:v>
                </c:pt>
                <c:pt idx="7">
                  <c:v>0.27750410509031376</c:v>
                </c:pt>
                <c:pt idx="8">
                  <c:v>0.30779569892473546</c:v>
                </c:pt>
                <c:pt idx="9">
                  <c:v>0.32561497326203614</c:v>
                </c:pt>
                <c:pt idx="10">
                  <c:v>0.20499999999999829</c:v>
                </c:pt>
                <c:pt idx="11">
                  <c:v>0.16500000000000004</c:v>
                </c:pt>
                <c:pt idx="12">
                  <c:v>0.17602272727272883</c:v>
                </c:pt>
                <c:pt idx="13">
                  <c:v>0.18138318670576847</c:v>
                </c:pt>
                <c:pt idx="14">
                  <c:v>0.14684210526315589</c:v>
                </c:pt>
                <c:pt idx="15">
                  <c:v>0.15133333333333177</c:v>
                </c:pt>
                <c:pt idx="16">
                  <c:v>0.16727272727272613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3D-440B-9C25-5AACC81A9C1D}"/>
            </c:ext>
          </c:extLst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5.7</c:v>
                </c:pt>
                <c:pt idx="1">
                  <c:v>5.7</c:v>
                </c:pt>
                <c:pt idx="2">
                  <c:v>5.7</c:v>
                </c:pt>
                <c:pt idx="3">
                  <c:v>5.7</c:v>
                </c:pt>
                <c:pt idx="4">
                  <c:v>5.7</c:v>
                </c:pt>
                <c:pt idx="5">
                  <c:v>5.7</c:v>
                </c:pt>
                <c:pt idx="6">
                  <c:v>5.7</c:v>
                </c:pt>
                <c:pt idx="7">
                  <c:v>5.7</c:v>
                </c:pt>
                <c:pt idx="8">
                  <c:v>5.7</c:v>
                </c:pt>
                <c:pt idx="9">
                  <c:v>5.7</c:v>
                </c:pt>
                <c:pt idx="10">
                  <c:v>5.7</c:v>
                </c:pt>
                <c:pt idx="11">
                  <c:v>5.7</c:v>
                </c:pt>
                <c:pt idx="12">
                  <c:v>5.7</c:v>
                </c:pt>
                <c:pt idx="13">
                  <c:v>5.7</c:v>
                </c:pt>
                <c:pt idx="14">
                  <c:v>5.7</c:v>
                </c:pt>
                <c:pt idx="15">
                  <c:v>5.7</c:v>
                </c:pt>
                <c:pt idx="16">
                  <c:v>5.7</c:v>
                </c:pt>
                <c:pt idx="17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3D-440B-9C25-5AACC81A9C1D}"/>
            </c:ext>
          </c:extLst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6.1</c:v>
                </c:pt>
                <c:pt idx="1">
                  <c:v>6.1</c:v>
                </c:pt>
                <c:pt idx="2">
                  <c:v>6.1</c:v>
                </c:pt>
                <c:pt idx="3">
                  <c:v>6.1</c:v>
                </c:pt>
                <c:pt idx="4">
                  <c:v>6.1</c:v>
                </c:pt>
                <c:pt idx="5">
                  <c:v>6.1</c:v>
                </c:pt>
                <c:pt idx="6">
                  <c:v>6.1</c:v>
                </c:pt>
                <c:pt idx="7">
                  <c:v>6.1</c:v>
                </c:pt>
                <c:pt idx="8">
                  <c:v>6.1</c:v>
                </c:pt>
                <c:pt idx="9">
                  <c:v>6.1</c:v>
                </c:pt>
                <c:pt idx="10">
                  <c:v>6.1</c:v>
                </c:pt>
                <c:pt idx="11">
                  <c:v>6.1</c:v>
                </c:pt>
                <c:pt idx="12">
                  <c:v>6.1</c:v>
                </c:pt>
                <c:pt idx="13">
                  <c:v>6.1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93D-440B-9C25-5AACC81A9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75808"/>
        <c:axId val="128255104"/>
      </c:lineChart>
      <c:catAx>
        <c:axId val="12837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25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255104"/>
        <c:scaling>
          <c:orientation val="minMax"/>
          <c:max val="6.3"/>
          <c:min val="5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3758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6123948736"/>
          <c:y val="0.10709148346820886"/>
          <c:w val="0.16141754385964904"/>
          <c:h val="0.872410233114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11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0">
                  <c:v>962.29729729729729</c:v>
                </c:pt>
                <c:pt idx="1">
                  <c:v>960.61764705882354</c:v>
                </c:pt>
                <c:pt idx="2">
                  <c:v>960.9473684210526</c:v>
                </c:pt>
                <c:pt idx="3">
                  <c:v>965.10526315789468</c:v>
                </c:pt>
                <c:pt idx="4">
                  <c:v>963.15625</c:v>
                </c:pt>
                <c:pt idx="5">
                  <c:v>972.47058823529414</c:v>
                </c:pt>
                <c:pt idx="6">
                  <c:v>971.95833333333337</c:v>
                </c:pt>
                <c:pt idx="7">
                  <c:v>970.19230769230774</c:v>
                </c:pt>
                <c:pt idx="8">
                  <c:v>969.36363636363637</c:v>
                </c:pt>
                <c:pt idx="9">
                  <c:v>972.4</c:v>
                </c:pt>
                <c:pt idx="10">
                  <c:v>964.95</c:v>
                </c:pt>
                <c:pt idx="11">
                  <c:v>959.6</c:v>
                </c:pt>
                <c:pt idx="12">
                  <c:v>962.05</c:v>
                </c:pt>
                <c:pt idx="13">
                  <c:v>963.6</c:v>
                </c:pt>
                <c:pt idx="14">
                  <c:v>969.5</c:v>
                </c:pt>
                <c:pt idx="15">
                  <c:v>970.5</c:v>
                </c:pt>
                <c:pt idx="16">
                  <c:v>965.5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7-49E7-A53E-ADEE8B55EE5E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0">
                  <c:v>973.02708333333339</c:v>
                </c:pt>
                <c:pt idx="1">
                  <c:v>964.4210526315793</c:v>
                </c:pt>
                <c:pt idx="2">
                  <c:v>957.262962962963</c:v>
                </c:pt>
                <c:pt idx="3">
                  <c:v>959.21609195402289</c:v>
                </c:pt>
                <c:pt idx="4">
                  <c:v>954.9070588235295</c:v>
                </c:pt>
                <c:pt idx="5">
                  <c:v>955.54333333333329</c:v>
                </c:pt>
                <c:pt idx="6">
                  <c:v>960.45595238095279</c:v>
                </c:pt>
                <c:pt idx="7">
                  <c:v>963.7943820224715</c:v>
                </c:pt>
                <c:pt idx="8">
                  <c:v>961.82333333333327</c:v>
                </c:pt>
                <c:pt idx="9">
                  <c:v>959.067816091954</c:v>
                </c:pt>
                <c:pt idx="10">
                  <c:v>952.04086021505384</c:v>
                </c:pt>
                <c:pt idx="11">
                  <c:v>961.07391304347811</c:v>
                </c:pt>
                <c:pt idx="12">
                  <c:v>957.64821428571429</c:v>
                </c:pt>
                <c:pt idx="13">
                  <c:v>957.86746987951824</c:v>
                </c:pt>
                <c:pt idx="14">
                  <c:v>960.6</c:v>
                </c:pt>
                <c:pt idx="15">
                  <c:v>962.9744444444442</c:v>
                </c:pt>
                <c:pt idx="16">
                  <c:v>972.51136363636363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7-49E7-A53E-ADEE8B55EE5E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0">
                  <c:v>981.93333333333328</c:v>
                </c:pt>
                <c:pt idx="1">
                  <c:v>969.6</c:v>
                </c:pt>
                <c:pt idx="2">
                  <c:v>968.51666666666665</c:v>
                </c:pt>
                <c:pt idx="3">
                  <c:v>969.36874999999986</c:v>
                </c:pt>
                <c:pt idx="4">
                  <c:v>967.58</c:v>
                </c:pt>
                <c:pt idx="5">
                  <c:v>982.53846153846155</c:v>
                </c:pt>
                <c:pt idx="6">
                  <c:v>987.86666666666679</c:v>
                </c:pt>
                <c:pt idx="7">
                  <c:v>988.54</c:v>
                </c:pt>
                <c:pt idx="8">
                  <c:v>987.07058823529417</c:v>
                </c:pt>
                <c:pt idx="9">
                  <c:v>985.27857142857135</c:v>
                </c:pt>
                <c:pt idx="10">
                  <c:v>981.11428571428576</c:v>
                </c:pt>
                <c:pt idx="11">
                  <c:v>973.27499999999998</c:v>
                </c:pt>
                <c:pt idx="12">
                  <c:v>964.7071428571428</c:v>
                </c:pt>
                <c:pt idx="13">
                  <c:v>961.36428571428564</c:v>
                </c:pt>
                <c:pt idx="14">
                  <c:v>980.88947368421066</c:v>
                </c:pt>
                <c:pt idx="15">
                  <c:v>980.24499999999989</c:v>
                </c:pt>
                <c:pt idx="16">
                  <c:v>978.25882352941164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B7-49E7-A53E-ADEE8B55EE5E}"/>
            </c:ext>
          </c:extLst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B7-49E7-A53E-ADEE8B55EE5E}"/>
            </c:ext>
          </c:extLst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960.6875</c:v>
                </c:pt>
                <c:pt idx="2">
                  <c:v>962.2</c:v>
                </c:pt>
                <c:pt idx="3">
                  <c:v>968.26315789473688</c:v>
                </c:pt>
                <c:pt idx="4">
                  <c:v>965.52631578947364</c:v>
                </c:pt>
                <c:pt idx="5">
                  <c:v>961.22727272727275</c:v>
                </c:pt>
                <c:pt idx="6">
                  <c:v>961.1</c:v>
                </c:pt>
                <c:pt idx="7">
                  <c:v>961.9</c:v>
                </c:pt>
                <c:pt idx="8">
                  <c:v>962.85</c:v>
                </c:pt>
                <c:pt idx="9">
                  <c:v>955.57142857142856</c:v>
                </c:pt>
                <c:pt idx="10">
                  <c:v>959.9</c:v>
                </c:pt>
                <c:pt idx="11">
                  <c:v>960.78947368421052</c:v>
                </c:pt>
                <c:pt idx="12">
                  <c:v>954.1</c:v>
                </c:pt>
                <c:pt idx="13">
                  <c:v>962.1</c:v>
                </c:pt>
                <c:pt idx="14">
                  <c:v>956.14285714285711</c:v>
                </c:pt>
                <c:pt idx="15">
                  <c:v>954.57142857142856</c:v>
                </c:pt>
                <c:pt idx="16">
                  <c:v>953.25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B7-49E7-A53E-ADEE8B55EE5E}"/>
            </c:ext>
          </c:extLst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0">
                  <c:v>977.875</c:v>
                </c:pt>
                <c:pt idx="1">
                  <c:v>982.62068965517244</c:v>
                </c:pt>
                <c:pt idx="2">
                  <c:v>973.96428571428567</c:v>
                </c:pt>
                <c:pt idx="3">
                  <c:v>972.36666666666667</c:v>
                </c:pt>
                <c:pt idx="4">
                  <c:v>974.22413793103453</c:v>
                </c:pt>
                <c:pt idx="5">
                  <c:v>972.39130434782612</c:v>
                </c:pt>
                <c:pt idx="6">
                  <c:v>978.14880952380952</c:v>
                </c:pt>
                <c:pt idx="7">
                  <c:v>982.51724137931035</c:v>
                </c:pt>
                <c:pt idx="8">
                  <c:v>972.69354838709683</c:v>
                </c:pt>
                <c:pt idx="9">
                  <c:v>970.88888888888891</c:v>
                </c:pt>
                <c:pt idx="10">
                  <c:v>961.5</c:v>
                </c:pt>
                <c:pt idx="11">
                  <c:v>961.5</c:v>
                </c:pt>
                <c:pt idx="12">
                  <c:v>954.28437500000007</c:v>
                </c:pt>
                <c:pt idx="13">
                  <c:v>946.9585652173912</c:v>
                </c:pt>
                <c:pt idx="14">
                  <c:v>944.27845833333333</c:v>
                </c:pt>
                <c:pt idx="15">
                  <c:v>939.90208333333328</c:v>
                </c:pt>
                <c:pt idx="16">
                  <c:v>937.72894736842102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B7-49E7-A53E-ADEE8B55EE5E}"/>
            </c:ext>
          </c:extLst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3B7-49E7-A53E-ADEE8B55EE5E}"/>
            </c:ext>
          </c:extLst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0">
                  <c:v>951.7</c:v>
                </c:pt>
                <c:pt idx="1">
                  <c:v>959.5</c:v>
                </c:pt>
                <c:pt idx="2">
                  <c:v>958</c:v>
                </c:pt>
                <c:pt idx="3">
                  <c:v>958.4</c:v>
                </c:pt>
                <c:pt idx="4">
                  <c:v>957.3</c:v>
                </c:pt>
                <c:pt idx="5">
                  <c:v>959.9</c:v>
                </c:pt>
                <c:pt idx="6">
                  <c:v>961.5</c:v>
                </c:pt>
                <c:pt idx="7">
                  <c:v>959.9</c:v>
                </c:pt>
                <c:pt idx="8">
                  <c:v>959</c:v>
                </c:pt>
                <c:pt idx="9">
                  <c:v>961.2</c:v>
                </c:pt>
                <c:pt idx="10">
                  <c:v>959.7</c:v>
                </c:pt>
                <c:pt idx="11">
                  <c:v>959.7</c:v>
                </c:pt>
                <c:pt idx="12">
                  <c:v>959.3</c:v>
                </c:pt>
                <c:pt idx="13">
                  <c:v>959.8</c:v>
                </c:pt>
                <c:pt idx="14">
                  <c:v>961.6</c:v>
                </c:pt>
                <c:pt idx="15">
                  <c:v>962.7</c:v>
                </c:pt>
                <c:pt idx="16">
                  <c:v>961.8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B7-49E7-A53E-ADEE8B55EE5E}"/>
            </c:ext>
          </c:extLst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1">
                  <c:v>956.41</c:v>
                </c:pt>
                <c:pt idx="2">
                  <c:v>954.27</c:v>
                </c:pt>
                <c:pt idx="3">
                  <c:v>957.35</c:v>
                </c:pt>
                <c:pt idx="4">
                  <c:v>974.34</c:v>
                </c:pt>
                <c:pt idx="5">
                  <c:v>976.23</c:v>
                </c:pt>
                <c:pt idx="6">
                  <c:v>975</c:v>
                </c:pt>
                <c:pt idx="7">
                  <c:v>973.62</c:v>
                </c:pt>
                <c:pt idx="8">
                  <c:v>970.96</c:v>
                </c:pt>
                <c:pt idx="9">
                  <c:v>975.28</c:v>
                </c:pt>
                <c:pt idx="10">
                  <c:v>976.83</c:v>
                </c:pt>
                <c:pt idx="11">
                  <c:v>977.4</c:v>
                </c:pt>
                <c:pt idx="12">
                  <c:v>971.42</c:v>
                </c:pt>
                <c:pt idx="13">
                  <c:v>967.4</c:v>
                </c:pt>
                <c:pt idx="14">
                  <c:v>962.52</c:v>
                </c:pt>
                <c:pt idx="15">
                  <c:v>956.58</c:v>
                </c:pt>
                <c:pt idx="16">
                  <c:v>959.13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B7-49E7-A53E-ADEE8B55EE5E}"/>
            </c:ext>
          </c:extLst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3B7-49E7-A53E-ADEE8B55EE5E}"/>
            </c:ext>
          </c:extLst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958</c:v>
                </c:pt>
                <c:pt idx="1">
                  <c:v>958</c:v>
                </c:pt>
                <c:pt idx="2">
                  <c:v>958</c:v>
                </c:pt>
                <c:pt idx="3">
                  <c:v>958</c:v>
                </c:pt>
                <c:pt idx="4">
                  <c:v>958</c:v>
                </c:pt>
                <c:pt idx="5">
                  <c:v>958</c:v>
                </c:pt>
                <c:pt idx="6">
                  <c:v>958</c:v>
                </c:pt>
                <c:pt idx="7">
                  <c:v>958</c:v>
                </c:pt>
                <c:pt idx="8">
                  <c:v>958</c:v>
                </c:pt>
                <c:pt idx="9">
                  <c:v>958</c:v>
                </c:pt>
                <c:pt idx="10">
                  <c:v>958</c:v>
                </c:pt>
                <c:pt idx="11">
                  <c:v>958</c:v>
                </c:pt>
                <c:pt idx="12">
                  <c:v>958</c:v>
                </c:pt>
                <c:pt idx="13">
                  <c:v>958</c:v>
                </c:pt>
                <c:pt idx="14">
                  <c:v>958</c:v>
                </c:pt>
                <c:pt idx="15">
                  <c:v>958</c:v>
                </c:pt>
                <c:pt idx="16">
                  <c:v>958</c:v>
                </c:pt>
                <c:pt idx="17">
                  <c:v>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3B7-49E7-A53E-ADEE8B55EE5E}"/>
            </c:ext>
          </c:extLst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969.36654279279287</c:v>
                </c:pt>
                <c:pt idx="1">
                  <c:v>964.83669847793931</c:v>
                </c:pt>
                <c:pt idx="2">
                  <c:v>962.16589768070969</c:v>
                </c:pt>
                <c:pt idx="3">
                  <c:v>964.2957042390459</c:v>
                </c:pt>
                <c:pt idx="4">
                  <c:v>965.29053750629112</c:v>
                </c:pt>
                <c:pt idx="5">
                  <c:v>968.6144228831696</c:v>
                </c:pt>
                <c:pt idx="6">
                  <c:v>970.86139455782325</c:v>
                </c:pt>
                <c:pt idx="7">
                  <c:v>971.49484729915559</c:v>
                </c:pt>
                <c:pt idx="8">
                  <c:v>969.10872947419443</c:v>
                </c:pt>
                <c:pt idx="9">
                  <c:v>968.52667214012035</c:v>
                </c:pt>
                <c:pt idx="10">
                  <c:v>965.14787798990562</c:v>
                </c:pt>
                <c:pt idx="11">
                  <c:v>964.76262667538401</c:v>
                </c:pt>
                <c:pt idx="12">
                  <c:v>960.5013903061224</c:v>
                </c:pt>
                <c:pt idx="13">
                  <c:v>959.87004583017074</c:v>
                </c:pt>
                <c:pt idx="14">
                  <c:v>962.21868416577149</c:v>
                </c:pt>
                <c:pt idx="15">
                  <c:v>961.0675651927437</c:v>
                </c:pt>
                <c:pt idx="16">
                  <c:v>961.16844779059943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3B7-49E7-A53E-ADEE8B55EE5E}"/>
            </c:ext>
          </c:extLst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30.233333333333235</c:v>
                </c:pt>
                <c:pt idx="1">
                  <c:v>26.210689655172473</c:v>
                </c:pt>
                <c:pt idx="2">
                  <c:v>19.694285714285684</c:v>
                </c:pt>
                <c:pt idx="3">
                  <c:v>15.016666666666652</c:v>
                </c:pt>
                <c:pt idx="4">
                  <c:v>19.432941176470536</c:v>
                </c:pt>
                <c:pt idx="5">
                  <c:v>26.995128205128253</c:v>
                </c:pt>
                <c:pt idx="6">
                  <c:v>27.410714285713993</c:v>
                </c:pt>
                <c:pt idx="7">
                  <c:v>28.639999999999986</c:v>
                </c:pt>
                <c:pt idx="8">
                  <c:v>28.070588235294167</c:v>
                </c:pt>
                <c:pt idx="9">
                  <c:v>29.707142857142799</c:v>
                </c:pt>
                <c:pt idx="10">
                  <c:v>29.073425499231917</c:v>
                </c:pt>
                <c:pt idx="11">
                  <c:v>17.799999999999955</c:v>
                </c:pt>
                <c:pt idx="12">
                  <c:v>17.319999999999936</c:v>
                </c:pt>
                <c:pt idx="13">
                  <c:v>20.441434782608781</c:v>
                </c:pt>
                <c:pt idx="14">
                  <c:v>36.611015350877324</c:v>
                </c:pt>
                <c:pt idx="15">
                  <c:v>40.342916666666611</c:v>
                </c:pt>
                <c:pt idx="16">
                  <c:v>40.529876160990625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3B7-49E7-A53E-ADEE8B55EE5E}"/>
            </c:ext>
          </c:extLst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910</c:v>
                </c:pt>
                <c:pt idx="1">
                  <c:v>910</c:v>
                </c:pt>
                <c:pt idx="2">
                  <c:v>910</c:v>
                </c:pt>
                <c:pt idx="3">
                  <c:v>910</c:v>
                </c:pt>
                <c:pt idx="4">
                  <c:v>910</c:v>
                </c:pt>
                <c:pt idx="5">
                  <c:v>910</c:v>
                </c:pt>
                <c:pt idx="6">
                  <c:v>910</c:v>
                </c:pt>
                <c:pt idx="7">
                  <c:v>910</c:v>
                </c:pt>
                <c:pt idx="8">
                  <c:v>910</c:v>
                </c:pt>
                <c:pt idx="9">
                  <c:v>910</c:v>
                </c:pt>
                <c:pt idx="10">
                  <c:v>910</c:v>
                </c:pt>
                <c:pt idx="11">
                  <c:v>910</c:v>
                </c:pt>
                <c:pt idx="12">
                  <c:v>910</c:v>
                </c:pt>
                <c:pt idx="13">
                  <c:v>910</c:v>
                </c:pt>
                <c:pt idx="14">
                  <c:v>910</c:v>
                </c:pt>
                <c:pt idx="15">
                  <c:v>910</c:v>
                </c:pt>
                <c:pt idx="16">
                  <c:v>910</c:v>
                </c:pt>
                <c:pt idx="17">
                  <c:v>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3B7-49E7-A53E-ADEE8B55EE5E}"/>
            </c:ext>
          </c:extLst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1006</c:v>
                </c:pt>
                <c:pt idx="1">
                  <c:v>1006</c:v>
                </c:pt>
                <c:pt idx="2">
                  <c:v>1006</c:v>
                </c:pt>
                <c:pt idx="3">
                  <c:v>1006</c:v>
                </c:pt>
                <c:pt idx="4">
                  <c:v>1006</c:v>
                </c:pt>
                <c:pt idx="5">
                  <c:v>1006</c:v>
                </c:pt>
                <c:pt idx="6">
                  <c:v>1006</c:v>
                </c:pt>
                <c:pt idx="7">
                  <c:v>1006</c:v>
                </c:pt>
                <c:pt idx="8">
                  <c:v>1006</c:v>
                </c:pt>
                <c:pt idx="9">
                  <c:v>1006</c:v>
                </c:pt>
                <c:pt idx="10">
                  <c:v>1006</c:v>
                </c:pt>
                <c:pt idx="11">
                  <c:v>1006</c:v>
                </c:pt>
                <c:pt idx="12">
                  <c:v>1006</c:v>
                </c:pt>
                <c:pt idx="13">
                  <c:v>1006</c:v>
                </c:pt>
                <c:pt idx="14">
                  <c:v>1006</c:v>
                </c:pt>
                <c:pt idx="15">
                  <c:v>1006</c:v>
                </c:pt>
                <c:pt idx="16">
                  <c:v>1006</c:v>
                </c:pt>
                <c:pt idx="17">
                  <c:v>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B7-49E7-A53E-ADEE8B55E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43328"/>
        <c:axId val="126288640"/>
      </c:lineChart>
      <c:catAx>
        <c:axId val="12784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6288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288640"/>
        <c:scaling>
          <c:orientation val="minMax"/>
          <c:max val="1054"/>
          <c:min val="86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7843328"/>
        <c:crosses val="autoZero"/>
        <c:crossBetween val="between"/>
        <c:majorUnit val="4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856"/>
          <c:y val="0.14098328763218199"/>
          <c:w val="0.16141764753633359"/>
          <c:h val="0.8590165934415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1190827686564"/>
          <c:y val="7.6923192492777168E-2"/>
          <c:w val="0.58572294272039527"/>
          <c:h val="0.78461656342632657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66CC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0">
                  <c:v>105.70392156862748</c:v>
                </c:pt>
                <c:pt idx="1">
                  <c:v>105.6215909090909</c:v>
                </c:pt>
                <c:pt idx="2">
                  <c:v>105.48292682926832</c:v>
                </c:pt>
                <c:pt idx="3">
                  <c:v>105.39767441860464</c:v>
                </c:pt>
                <c:pt idx="4">
                  <c:v>105.63655913978492</c:v>
                </c:pt>
                <c:pt idx="5">
                  <c:v>105.64234234234233</c:v>
                </c:pt>
                <c:pt idx="6">
                  <c:v>105.43861386138617</c:v>
                </c:pt>
                <c:pt idx="7">
                  <c:v>105.19780219780223</c:v>
                </c:pt>
                <c:pt idx="8">
                  <c:v>105.12826086956522</c:v>
                </c:pt>
                <c:pt idx="9">
                  <c:v>105.21279069767448</c:v>
                </c:pt>
                <c:pt idx="10">
                  <c:v>105.72234042553187</c:v>
                </c:pt>
                <c:pt idx="11">
                  <c:v>105.64150943396227</c:v>
                </c:pt>
                <c:pt idx="12">
                  <c:v>105.5369230769231</c:v>
                </c:pt>
                <c:pt idx="13">
                  <c:v>105.89010989010991</c:v>
                </c:pt>
                <c:pt idx="14">
                  <c:v>106</c:v>
                </c:pt>
                <c:pt idx="15">
                  <c:v>106.06559139784945</c:v>
                </c:pt>
                <c:pt idx="16">
                  <c:v>105.8723404255319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B9-42BE-ACC4-801609492D6E}"/>
            </c:ext>
          </c:extLst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CL!$E$3:$E$20</c:f>
              <c:numCache>
                <c:formatCode>0.0</c:formatCode>
                <c:ptCount val="18"/>
                <c:pt idx="0">
                  <c:v>105.084</c:v>
                </c:pt>
                <c:pt idx="1">
                  <c:v>105.601</c:v>
                </c:pt>
                <c:pt idx="2">
                  <c:v>105.75</c:v>
                </c:pt>
                <c:pt idx="3">
                  <c:v>105.60299999999999</c:v>
                </c:pt>
                <c:pt idx="4">
                  <c:v>105.696</c:v>
                </c:pt>
                <c:pt idx="5">
                  <c:v>105.048</c:v>
                </c:pt>
                <c:pt idx="6">
                  <c:v>104.681</c:v>
                </c:pt>
                <c:pt idx="7">
                  <c:v>105.11499999999999</c:v>
                </c:pt>
                <c:pt idx="8">
                  <c:v>104.346</c:v>
                </c:pt>
                <c:pt idx="9">
                  <c:v>105.53100000000001</c:v>
                </c:pt>
                <c:pt idx="10">
                  <c:v>106.34099999999999</c:v>
                </c:pt>
                <c:pt idx="11">
                  <c:v>105.379</c:v>
                </c:pt>
                <c:pt idx="12">
                  <c:v>106.154</c:v>
                </c:pt>
                <c:pt idx="13">
                  <c:v>106.185</c:v>
                </c:pt>
                <c:pt idx="14">
                  <c:v>105.84399999999999</c:v>
                </c:pt>
                <c:pt idx="15">
                  <c:v>106.595</c:v>
                </c:pt>
                <c:pt idx="16">
                  <c:v>105.459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9-42BE-ACC4-801609492D6E}"/>
            </c:ext>
          </c:extLst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0">
                  <c:v>104.89999999999999</c:v>
                </c:pt>
                <c:pt idx="1">
                  <c:v>105.25357142857142</c:v>
                </c:pt>
                <c:pt idx="2">
                  <c:v>105.17777777777779</c:v>
                </c:pt>
                <c:pt idx="3">
                  <c:v>105.46000000000001</c:v>
                </c:pt>
                <c:pt idx="4">
                  <c:v>106.59310344827588</c:v>
                </c:pt>
                <c:pt idx="5">
                  <c:v>106.04090909090907</c:v>
                </c:pt>
                <c:pt idx="6">
                  <c:v>105.65357142857142</c:v>
                </c:pt>
                <c:pt idx="7">
                  <c:v>105.63333333333334</c:v>
                </c:pt>
                <c:pt idx="8">
                  <c:v>105.31666666666666</c:v>
                </c:pt>
                <c:pt idx="9">
                  <c:v>105.07878787878791</c:v>
                </c:pt>
                <c:pt idx="10">
                  <c:v>105.05151515151516</c:v>
                </c:pt>
                <c:pt idx="11">
                  <c:v>105.05151515151516</c:v>
                </c:pt>
                <c:pt idx="12">
                  <c:v>104.86909090909093</c:v>
                </c:pt>
                <c:pt idx="13">
                  <c:v>105.93130434782611</c:v>
                </c:pt>
                <c:pt idx="14">
                  <c:v>105.41652173913045</c:v>
                </c:pt>
                <c:pt idx="15">
                  <c:v>105.515</c:v>
                </c:pt>
                <c:pt idx="16">
                  <c:v>104.90263157894738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B9-42BE-ACC4-801609492D6E}"/>
            </c:ext>
          </c:extLst>
        </c:ser>
        <c:ser>
          <c:idx val="1"/>
          <c:order val="3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CL!$I$3</c:f>
              <c:numCache>
                <c:formatCode>0.0</c:formatCode>
                <c:ptCount val="1"/>
                <c:pt idx="0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6-4B7E-AC75-2F7DFD0FCE48}"/>
            </c:ext>
          </c:extLst>
        </c:ser>
        <c:ser>
          <c:idx val="3"/>
          <c:order val="4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cap="sq">
                <a:solidFill>
                  <a:srgbClr val="FF0000"/>
                </a:solidFill>
                <a:round/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  <c:pt idx="12">
                  <c:v>105</c:v>
                </c:pt>
                <c:pt idx="13">
                  <c:v>105</c:v>
                </c:pt>
                <c:pt idx="14">
                  <c:v>105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B9-42BE-ACC4-801609492D6E}"/>
            </c:ext>
          </c:extLst>
        </c:ser>
        <c:ser>
          <c:idx val="4"/>
          <c:order val="5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105.19698039215686</c:v>
                </c:pt>
                <c:pt idx="1">
                  <c:v>105.49205411255411</c:v>
                </c:pt>
                <c:pt idx="2">
                  <c:v>105.47023486901537</c:v>
                </c:pt>
                <c:pt idx="3">
                  <c:v>105.48689147286821</c:v>
                </c:pt>
                <c:pt idx="4">
                  <c:v>105.97522086268692</c:v>
                </c:pt>
                <c:pt idx="5">
                  <c:v>105.5770838110838</c:v>
                </c:pt>
                <c:pt idx="6">
                  <c:v>105.25772842998587</c:v>
                </c:pt>
                <c:pt idx="7">
                  <c:v>105.31537851037852</c:v>
                </c:pt>
                <c:pt idx="8">
                  <c:v>104.93030917874397</c:v>
                </c:pt>
                <c:pt idx="9">
                  <c:v>105.2741928588208</c:v>
                </c:pt>
                <c:pt idx="10">
                  <c:v>105.70495185901568</c:v>
                </c:pt>
                <c:pt idx="11">
                  <c:v>105.35734152849248</c:v>
                </c:pt>
                <c:pt idx="12">
                  <c:v>105.52000466200468</c:v>
                </c:pt>
                <c:pt idx="13">
                  <c:v>106.00213807931202</c:v>
                </c:pt>
                <c:pt idx="14">
                  <c:v>105.75350724637683</c:v>
                </c:pt>
                <c:pt idx="15">
                  <c:v>106.0585304659498</c:v>
                </c:pt>
                <c:pt idx="16">
                  <c:v>105.41132400149309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B9-42BE-ACC4-801609492D6E}"/>
            </c:ext>
          </c:extLst>
        </c:ser>
        <c:ser>
          <c:idx val="5"/>
          <c:order val="6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102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102</c:v>
                </c:pt>
                <c:pt idx="16">
                  <c:v>102</c:v>
                </c:pt>
                <c:pt idx="17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B9-42BE-ACC4-801609492D6E}"/>
            </c:ext>
          </c:extLst>
        </c:ser>
        <c:ser>
          <c:idx val="6"/>
          <c:order val="7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108</c:v>
                </c:pt>
                <c:pt idx="1">
                  <c:v>108</c:v>
                </c:pt>
                <c:pt idx="2">
                  <c:v>108</c:v>
                </c:pt>
                <c:pt idx="3">
                  <c:v>108</c:v>
                </c:pt>
                <c:pt idx="4">
                  <c:v>108</c:v>
                </c:pt>
                <c:pt idx="5">
                  <c:v>108</c:v>
                </c:pt>
                <c:pt idx="6">
                  <c:v>108</c:v>
                </c:pt>
                <c:pt idx="7">
                  <c:v>108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108</c:v>
                </c:pt>
                <c:pt idx="12">
                  <c:v>108</c:v>
                </c:pt>
                <c:pt idx="13">
                  <c:v>108</c:v>
                </c:pt>
                <c:pt idx="14">
                  <c:v>108</c:v>
                </c:pt>
                <c:pt idx="15">
                  <c:v>108</c:v>
                </c:pt>
                <c:pt idx="16">
                  <c:v>108</c:v>
                </c:pt>
                <c:pt idx="17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B9-42BE-ACC4-801609492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60512"/>
        <c:axId val="206966784"/>
      </c:lineChart>
      <c:catAx>
        <c:axId val="20696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6784"/>
        <c:crosses val="autoZero"/>
        <c:auto val="0"/>
        <c:lblAlgn val="ctr"/>
        <c:lblOffset val="100"/>
        <c:noMultiLvlLbl val="0"/>
      </c:catAx>
      <c:valAx>
        <c:axId val="206966784"/>
        <c:scaling>
          <c:orientation val="minMax"/>
          <c:max val="111"/>
          <c:min val="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696051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0864900192229"/>
          <c:y val="0.10933023399012839"/>
          <c:w val="0.19592936600651212"/>
          <c:h val="0.69284913679082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5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0">
                  <c:v>208.02702702702703</c:v>
                </c:pt>
                <c:pt idx="1">
                  <c:v>209.1764705882353</c:v>
                </c:pt>
                <c:pt idx="2">
                  <c:v>207.13157894736841</c:v>
                </c:pt>
                <c:pt idx="3">
                  <c:v>209.05263157894737</c:v>
                </c:pt>
                <c:pt idx="4">
                  <c:v>209.46875</c:v>
                </c:pt>
                <c:pt idx="5">
                  <c:v>211</c:v>
                </c:pt>
                <c:pt idx="6">
                  <c:v>213.95833333333334</c:v>
                </c:pt>
                <c:pt idx="7">
                  <c:v>210.96153846153845</c:v>
                </c:pt>
                <c:pt idx="8">
                  <c:v>212.27272727272728</c:v>
                </c:pt>
                <c:pt idx="9">
                  <c:v>213.15</c:v>
                </c:pt>
                <c:pt idx="10">
                  <c:v>211.65</c:v>
                </c:pt>
                <c:pt idx="11">
                  <c:v>208.1</c:v>
                </c:pt>
                <c:pt idx="12">
                  <c:v>209.5</c:v>
                </c:pt>
                <c:pt idx="13">
                  <c:v>207.25</c:v>
                </c:pt>
                <c:pt idx="14">
                  <c:v>207.875</c:v>
                </c:pt>
                <c:pt idx="15">
                  <c:v>209.23076923076923</c:v>
                </c:pt>
                <c:pt idx="16">
                  <c:v>207.90909090909091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D-4F25-8E1A-5DC038078610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0">
                  <c:v>208.32553191489359</c:v>
                </c:pt>
                <c:pt idx="1">
                  <c:v>209.1605263157895</c:v>
                </c:pt>
                <c:pt idx="2">
                  <c:v>211.04814814814816</c:v>
                </c:pt>
                <c:pt idx="3">
                  <c:v>211.2795454545454</c:v>
                </c:pt>
                <c:pt idx="4">
                  <c:v>209.75609756097558</c:v>
                </c:pt>
                <c:pt idx="5">
                  <c:v>211.95666666666673</c:v>
                </c:pt>
                <c:pt idx="6">
                  <c:v>210.44891304347826</c:v>
                </c:pt>
                <c:pt idx="7">
                  <c:v>208.53837209302321</c:v>
                </c:pt>
                <c:pt idx="8">
                  <c:v>209.4469387755102</c:v>
                </c:pt>
                <c:pt idx="9">
                  <c:v>213.18977272727278</c:v>
                </c:pt>
                <c:pt idx="10">
                  <c:v>216.73300000000009</c:v>
                </c:pt>
                <c:pt idx="11">
                  <c:v>212.6425531914893</c:v>
                </c:pt>
                <c:pt idx="12">
                  <c:v>213.95517241379304</c:v>
                </c:pt>
                <c:pt idx="13">
                  <c:v>212.78105263157889</c:v>
                </c:pt>
                <c:pt idx="14">
                  <c:v>216.5</c:v>
                </c:pt>
                <c:pt idx="15">
                  <c:v>211.0637362637363</c:v>
                </c:pt>
                <c:pt idx="16">
                  <c:v>212.80555555555554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D-4F25-8E1A-5DC038078610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0">
                  <c:v>204.375</c:v>
                </c:pt>
                <c:pt idx="1">
                  <c:v>202.06470588235294</c:v>
                </c:pt>
                <c:pt idx="2">
                  <c:v>212.99411764705883</c:v>
                </c:pt>
                <c:pt idx="3">
                  <c:v>212.23888888888891</c:v>
                </c:pt>
                <c:pt idx="4">
                  <c:v>214.00000000000003</c:v>
                </c:pt>
                <c:pt idx="5">
                  <c:v>210.55714285714285</c:v>
                </c:pt>
                <c:pt idx="6">
                  <c:v>211.97222222222229</c:v>
                </c:pt>
                <c:pt idx="7">
                  <c:v>211.68571428571431</c:v>
                </c:pt>
                <c:pt idx="8">
                  <c:v>213.32222222222219</c:v>
                </c:pt>
                <c:pt idx="9">
                  <c:v>210.33571428571426</c:v>
                </c:pt>
                <c:pt idx="10">
                  <c:v>209.10588235294119</c:v>
                </c:pt>
                <c:pt idx="11">
                  <c:v>207.88235294117646</c:v>
                </c:pt>
                <c:pt idx="12">
                  <c:v>210.93571428571428</c:v>
                </c:pt>
                <c:pt idx="13">
                  <c:v>206.97647058823532</c:v>
                </c:pt>
                <c:pt idx="14">
                  <c:v>207.93999999999997</c:v>
                </c:pt>
                <c:pt idx="15">
                  <c:v>208.13157894736841</c:v>
                </c:pt>
                <c:pt idx="16">
                  <c:v>209.60625000000005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9D-4F25-8E1A-5DC038078610}"/>
            </c:ext>
          </c:extLst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9D-4F25-8E1A-5DC038078610}"/>
            </c:ext>
          </c:extLst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210.375</c:v>
                </c:pt>
                <c:pt idx="2">
                  <c:v>208.3</c:v>
                </c:pt>
                <c:pt idx="3">
                  <c:v>208.68421052631578</c:v>
                </c:pt>
                <c:pt idx="4">
                  <c:v>215</c:v>
                </c:pt>
                <c:pt idx="5">
                  <c:v>215.54545454545453</c:v>
                </c:pt>
                <c:pt idx="6">
                  <c:v>211.4</c:v>
                </c:pt>
                <c:pt idx="7">
                  <c:v>216.35</c:v>
                </c:pt>
                <c:pt idx="8">
                  <c:v>211.1</c:v>
                </c:pt>
                <c:pt idx="9">
                  <c:v>211.57142857142858</c:v>
                </c:pt>
                <c:pt idx="10">
                  <c:v>211.6</c:v>
                </c:pt>
                <c:pt idx="11">
                  <c:v>212.94736842105263</c:v>
                </c:pt>
                <c:pt idx="12">
                  <c:v>214.95</c:v>
                </c:pt>
                <c:pt idx="13">
                  <c:v>208.45</c:v>
                </c:pt>
                <c:pt idx="14">
                  <c:v>209.85714285714286</c:v>
                </c:pt>
                <c:pt idx="15">
                  <c:v>205.28571428571428</c:v>
                </c:pt>
                <c:pt idx="16">
                  <c:v>208.08333333333334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9D-4F25-8E1A-5DC038078610}"/>
            </c:ext>
          </c:extLst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0">
                  <c:v>207.5625</c:v>
                </c:pt>
                <c:pt idx="1">
                  <c:v>209.58620689655172</c:v>
                </c:pt>
                <c:pt idx="2">
                  <c:v>208.31884057971018</c:v>
                </c:pt>
                <c:pt idx="3">
                  <c:v>206.33928571428572</c:v>
                </c:pt>
                <c:pt idx="4">
                  <c:v>209.67241379310346</c:v>
                </c:pt>
                <c:pt idx="5">
                  <c:v>209.28260869565219</c:v>
                </c:pt>
                <c:pt idx="6">
                  <c:v>210.32142857142858</c:v>
                </c:pt>
                <c:pt idx="7">
                  <c:v>210.12903225806451</c:v>
                </c:pt>
                <c:pt idx="8">
                  <c:v>207.72222222222223</c:v>
                </c:pt>
                <c:pt idx="9">
                  <c:v>212.29797979797979</c:v>
                </c:pt>
                <c:pt idx="10">
                  <c:v>213.56862745098039</c:v>
                </c:pt>
                <c:pt idx="11">
                  <c:v>213.56862745098039</c:v>
                </c:pt>
                <c:pt idx="12">
                  <c:v>205.10831818181816</c:v>
                </c:pt>
                <c:pt idx="13">
                  <c:v>212.25721739130435</c:v>
                </c:pt>
                <c:pt idx="14">
                  <c:v>217.61945833333331</c:v>
                </c:pt>
                <c:pt idx="15">
                  <c:v>217.01041666666666</c:v>
                </c:pt>
                <c:pt idx="16">
                  <c:v>215.13857894736842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9D-4F25-8E1A-5DC038078610}"/>
            </c:ext>
          </c:extLst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9D-4F25-8E1A-5DC038078610}"/>
            </c:ext>
          </c:extLst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0">
                  <c:v>209.4</c:v>
                </c:pt>
                <c:pt idx="1">
                  <c:v>210.3</c:v>
                </c:pt>
                <c:pt idx="2">
                  <c:v>208.9</c:v>
                </c:pt>
                <c:pt idx="3">
                  <c:v>206.8</c:v>
                </c:pt>
                <c:pt idx="4">
                  <c:v>206.5</c:v>
                </c:pt>
                <c:pt idx="5">
                  <c:v>205.9</c:v>
                </c:pt>
                <c:pt idx="6">
                  <c:v>207</c:v>
                </c:pt>
                <c:pt idx="7">
                  <c:v>206.1</c:v>
                </c:pt>
                <c:pt idx="8">
                  <c:v>205.3</c:v>
                </c:pt>
                <c:pt idx="9">
                  <c:v>206.8</c:v>
                </c:pt>
                <c:pt idx="10">
                  <c:v>206.2</c:v>
                </c:pt>
                <c:pt idx="11">
                  <c:v>205.3</c:v>
                </c:pt>
                <c:pt idx="12">
                  <c:v>206.1</c:v>
                </c:pt>
                <c:pt idx="13">
                  <c:v>207.5</c:v>
                </c:pt>
                <c:pt idx="14">
                  <c:v>208.1</c:v>
                </c:pt>
                <c:pt idx="15">
                  <c:v>206.8</c:v>
                </c:pt>
                <c:pt idx="16">
                  <c:v>206.4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9D-4F25-8E1A-5DC038078610}"/>
            </c:ext>
          </c:extLst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1">
                  <c:v>217.3</c:v>
                </c:pt>
                <c:pt idx="2">
                  <c:v>209.67</c:v>
                </c:pt>
                <c:pt idx="3">
                  <c:v>200.71</c:v>
                </c:pt>
                <c:pt idx="4">
                  <c:v>195.78</c:v>
                </c:pt>
                <c:pt idx="5">
                  <c:v>192.5</c:v>
                </c:pt>
                <c:pt idx="6">
                  <c:v>192.28</c:v>
                </c:pt>
                <c:pt idx="7">
                  <c:v>192.92</c:v>
                </c:pt>
                <c:pt idx="8">
                  <c:v>210.19</c:v>
                </c:pt>
                <c:pt idx="9">
                  <c:v>204.02</c:v>
                </c:pt>
                <c:pt idx="10">
                  <c:v>198.13</c:v>
                </c:pt>
                <c:pt idx="11">
                  <c:v>197.34</c:v>
                </c:pt>
                <c:pt idx="12">
                  <c:v>206.38</c:v>
                </c:pt>
                <c:pt idx="13">
                  <c:v>201.98</c:v>
                </c:pt>
                <c:pt idx="14">
                  <c:v>200.72</c:v>
                </c:pt>
                <c:pt idx="15">
                  <c:v>202.58</c:v>
                </c:pt>
                <c:pt idx="16">
                  <c:v>200.63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9D-4F25-8E1A-5DC038078610}"/>
            </c:ext>
          </c:extLst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9D-4F25-8E1A-5DC038078610}"/>
            </c:ext>
          </c:extLst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206</c:v>
                </c:pt>
                <c:pt idx="1">
                  <c:v>206</c:v>
                </c:pt>
                <c:pt idx="2">
                  <c:v>206</c:v>
                </c:pt>
                <c:pt idx="3">
                  <c:v>206</c:v>
                </c:pt>
                <c:pt idx="4">
                  <c:v>206</c:v>
                </c:pt>
                <c:pt idx="5">
                  <c:v>206</c:v>
                </c:pt>
                <c:pt idx="6">
                  <c:v>206</c:v>
                </c:pt>
                <c:pt idx="7">
                  <c:v>206</c:v>
                </c:pt>
                <c:pt idx="8">
                  <c:v>206</c:v>
                </c:pt>
                <c:pt idx="9">
                  <c:v>206</c:v>
                </c:pt>
                <c:pt idx="10">
                  <c:v>206</c:v>
                </c:pt>
                <c:pt idx="11">
                  <c:v>206</c:v>
                </c:pt>
                <c:pt idx="12">
                  <c:v>206</c:v>
                </c:pt>
                <c:pt idx="13">
                  <c:v>206</c:v>
                </c:pt>
                <c:pt idx="14">
                  <c:v>206</c:v>
                </c:pt>
                <c:pt idx="15">
                  <c:v>206</c:v>
                </c:pt>
                <c:pt idx="16">
                  <c:v>206</c:v>
                </c:pt>
                <c:pt idx="17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9D-4F25-8E1A-5DC038078610}"/>
            </c:ext>
          </c:extLst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207.53801178838413</c:v>
                </c:pt>
                <c:pt idx="1">
                  <c:v>209.70898709756131</c:v>
                </c:pt>
                <c:pt idx="2">
                  <c:v>209.48038361746941</c:v>
                </c:pt>
                <c:pt idx="3">
                  <c:v>207.8720803089976</c:v>
                </c:pt>
                <c:pt idx="4">
                  <c:v>208.59675162201128</c:v>
                </c:pt>
                <c:pt idx="5">
                  <c:v>208.10598182355946</c:v>
                </c:pt>
                <c:pt idx="6">
                  <c:v>208.19727102435178</c:v>
                </c:pt>
                <c:pt idx="7">
                  <c:v>208.09780815690578</c:v>
                </c:pt>
                <c:pt idx="8">
                  <c:v>209.90773007038314</c:v>
                </c:pt>
                <c:pt idx="9">
                  <c:v>210.19498505462792</c:v>
                </c:pt>
                <c:pt idx="10">
                  <c:v>209.56964425770315</c:v>
                </c:pt>
                <c:pt idx="11">
                  <c:v>208.25441457209982</c:v>
                </c:pt>
                <c:pt idx="12">
                  <c:v>209.56131498304649</c:v>
                </c:pt>
                <c:pt idx="13">
                  <c:v>208.17067723015978</c:v>
                </c:pt>
                <c:pt idx="14">
                  <c:v>209.80165731292513</c:v>
                </c:pt>
                <c:pt idx="15">
                  <c:v>208.58603077060783</c:v>
                </c:pt>
                <c:pt idx="16">
                  <c:v>208.65325839219264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69D-4F25-8E1A-5DC038078610}"/>
            </c:ext>
          </c:extLst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5.0250000000000057</c:v>
                </c:pt>
                <c:pt idx="1">
                  <c:v>15.235294117647072</c:v>
                </c:pt>
                <c:pt idx="2">
                  <c:v>5.8625386996904183</c:v>
                </c:pt>
                <c:pt idx="3">
                  <c:v>11.528888888888901</c:v>
                </c:pt>
                <c:pt idx="4">
                  <c:v>19.22</c:v>
                </c:pt>
                <c:pt idx="5">
                  <c:v>23.045454545454533</c:v>
                </c:pt>
                <c:pt idx="6">
                  <c:v>21.678333333333342</c:v>
                </c:pt>
                <c:pt idx="7">
                  <c:v>23.430000000000007</c:v>
                </c:pt>
                <c:pt idx="8">
                  <c:v>8.0222222222221831</c:v>
                </c:pt>
                <c:pt idx="9">
                  <c:v>9.1697727272727718</c:v>
                </c:pt>
                <c:pt idx="10">
                  <c:v>18.603000000000094</c:v>
                </c:pt>
                <c:pt idx="11">
                  <c:v>16.228627450980383</c:v>
                </c:pt>
                <c:pt idx="12">
                  <c:v>9.8416818181818257</c:v>
                </c:pt>
                <c:pt idx="13">
                  <c:v>10.801052631578898</c:v>
                </c:pt>
                <c:pt idx="14">
                  <c:v>16.899458333333314</c:v>
                </c:pt>
                <c:pt idx="15">
                  <c:v>14.430416666666645</c:v>
                </c:pt>
                <c:pt idx="16">
                  <c:v>14.50857894736842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69D-4F25-8E1A-5DC038078610}"/>
            </c:ext>
          </c:extLst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185</c:v>
                </c:pt>
                <c:pt idx="1">
                  <c:v>185</c:v>
                </c:pt>
                <c:pt idx="2">
                  <c:v>185</c:v>
                </c:pt>
                <c:pt idx="3">
                  <c:v>185</c:v>
                </c:pt>
                <c:pt idx="4">
                  <c:v>185</c:v>
                </c:pt>
                <c:pt idx="5">
                  <c:v>185</c:v>
                </c:pt>
                <c:pt idx="6">
                  <c:v>185</c:v>
                </c:pt>
                <c:pt idx="7">
                  <c:v>185</c:v>
                </c:pt>
                <c:pt idx="8">
                  <c:v>185</c:v>
                </c:pt>
                <c:pt idx="9">
                  <c:v>185</c:v>
                </c:pt>
                <c:pt idx="10">
                  <c:v>185</c:v>
                </c:pt>
                <c:pt idx="11">
                  <c:v>185</c:v>
                </c:pt>
                <c:pt idx="12">
                  <c:v>185</c:v>
                </c:pt>
                <c:pt idx="13">
                  <c:v>185</c:v>
                </c:pt>
                <c:pt idx="14">
                  <c:v>185</c:v>
                </c:pt>
                <c:pt idx="15">
                  <c:v>185</c:v>
                </c:pt>
                <c:pt idx="16">
                  <c:v>185</c:v>
                </c:pt>
                <c:pt idx="17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69D-4F25-8E1A-5DC038078610}"/>
            </c:ext>
          </c:extLst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227</c:v>
                </c:pt>
                <c:pt idx="1">
                  <c:v>227</c:v>
                </c:pt>
                <c:pt idx="2">
                  <c:v>227</c:v>
                </c:pt>
                <c:pt idx="3">
                  <c:v>227</c:v>
                </c:pt>
                <c:pt idx="4">
                  <c:v>227</c:v>
                </c:pt>
                <c:pt idx="5">
                  <c:v>227</c:v>
                </c:pt>
                <c:pt idx="6">
                  <c:v>227</c:v>
                </c:pt>
                <c:pt idx="7">
                  <c:v>227</c:v>
                </c:pt>
                <c:pt idx="8">
                  <c:v>227</c:v>
                </c:pt>
                <c:pt idx="9">
                  <c:v>227</c:v>
                </c:pt>
                <c:pt idx="10">
                  <c:v>227</c:v>
                </c:pt>
                <c:pt idx="11">
                  <c:v>227</c:v>
                </c:pt>
                <c:pt idx="12">
                  <c:v>227</c:v>
                </c:pt>
                <c:pt idx="13">
                  <c:v>227</c:v>
                </c:pt>
                <c:pt idx="14">
                  <c:v>227</c:v>
                </c:pt>
                <c:pt idx="15">
                  <c:v>227</c:v>
                </c:pt>
                <c:pt idx="16">
                  <c:v>227</c:v>
                </c:pt>
                <c:pt idx="17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69D-4F25-8E1A-5DC038078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4576"/>
        <c:axId val="128986496"/>
      </c:lineChart>
      <c:catAx>
        <c:axId val="1289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986496"/>
        <c:scaling>
          <c:orientation val="minMax"/>
          <c:max val="248"/>
          <c:min val="16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984576"/>
        <c:crosses val="autoZero"/>
        <c:crossBetween val="between"/>
        <c:majorUnit val="2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04"/>
          <c:y val="0.11731506934414238"/>
          <c:w val="0.16141759652306603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0">
                  <c:v>87.486486486486484</c:v>
                </c:pt>
                <c:pt idx="1">
                  <c:v>87.705882352941174</c:v>
                </c:pt>
                <c:pt idx="2">
                  <c:v>87.631578947368425</c:v>
                </c:pt>
                <c:pt idx="3">
                  <c:v>87.026315789473685</c:v>
                </c:pt>
                <c:pt idx="4">
                  <c:v>86.28125</c:v>
                </c:pt>
                <c:pt idx="5">
                  <c:v>88.735294117647058</c:v>
                </c:pt>
                <c:pt idx="6">
                  <c:v>88.166666666666671</c:v>
                </c:pt>
                <c:pt idx="7">
                  <c:v>88</c:v>
                </c:pt>
                <c:pt idx="8">
                  <c:v>90.181818181818187</c:v>
                </c:pt>
                <c:pt idx="9">
                  <c:v>88.2</c:v>
                </c:pt>
                <c:pt idx="10">
                  <c:v>87.9</c:v>
                </c:pt>
                <c:pt idx="11">
                  <c:v>89.05</c:v>
                </c:pt>
                <c:pt idx="12">
                  <c:v>89.2</c:v>
                </c:pt>
                <c:pt idx="13">
                  <c:v>88.1</c:v>
                </c:pt>
                <c:pt idx="14">
                  <c:v>87</c:v>
                </c:pt>
                <c:pt idx="15">
                  <c:v>86.730769230769226</c:v>
                </c:pt>
                <c:pt idx="16">
                  <c:v>87.181818181818187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C-4331-B5A4-F74C64809005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0">
                  <c:v>89.880434782608702</c:v>
                </c:pt>
                <c:pt idx="1">
                  <c:v>89.721052631578942</c:v>
                </c:pt>
                <c:pt idx="2">
                  <c:v>87.639999999999986</c:v>
                </c:pt>
                <c:pt idx="3">
                  <c:v>86.305813953488396</c:v>
                </c:pt>
                <c:pt idx="4">
                  <c:v>83.072619047619071</c:v>
                </c:pt>
                <c:pt idx="5">
                  <c:v>87.714772727272745</c:v>
                </c:pt>
                <c:pt idx="6">
                  <c:v>88.267816091954003</c:v>
                </c:pt>
                <c:pt idx="7">
                  <c:v>87.034883720930239</c:v>
                </c:pt>
                <c:pt idx="8">
                  <c:v>88.369318181818187</c:v>
                </c:pt>
                <c:pt idx="9">
                  <c:v>86.708974358974359</c:v>
                </c:pt>
                <c:pt idx="10">
                  <c:v>89.41030927835051</c:v>
                </c:pt>
                <c:pt idx="11">
                  <c:v>89.84375</c:v>
                </c:pt>
                <c:pt idx="12">
                  <c:v>89.466071428571439</c:v>
                </c:pt>
                <c:pt idx="13">
                  <c:v>89.020930232558115</c:v>
                </c:pt>
                <c:pt idx="14">
                  <c:v>90.4</c:v>
                </c:pt>
                <c:pt idx="15">
                  <c:v>90.255056179775266</c:v>
                </c:pt>
                <c:pt idx="16">
                  <c:v>89.297727272727258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C-4331-B5A4-F74C64809005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0">
                  <c:v>84.5</c:v>
                </c:pt>
                <c:pt idx="1">
                  <c:v>82.829411764705895</c:v>
                </c:pt>
                <c:pt idx="2">
                  <c:v>85.29</c:v>
                </c:pt>
                <c:pt idx="3">
                  <c:v>85.283333333333317</c:v>
                </c:pt>
                <c:pt idx="4">
                  <c:v>84.258823529411771</c:v>
                </c:pt>
                <c:pt idx="5">
                  <c:v>88.152631578947364</c:v>
                </c:pt>
                <c:pt idx="6">
                  <c:v>93.605882352941165</c:v>
                </c:pt>
                <c:pt idx="7">
                  <c:v>95.535294117647055</c:v>
                </c:pt>
                <c:pt idx="8">
                  <c:v>91.042105263157879</c:v>
                </c:pt>
                <c:pt idx="9">
                  <c:v>88.956249999999997</c:v>
                </c:pt>
                <c:pt idx="10">
                  <c:v>94.671428571428578</c:v>
                </c:pt>
                <c:pt idx="11">
                  <c:v>86.678947368421063</c:v>
                </c:pt>
                <c:pt idx="12">
                  <c:v>87.871428571428552</c:v>
                </c:pt>
                <c:pt idx="13">
                  <c:v>87.731250000000003</c:v>
                </c:pt>
                <c:pt idx="14">
                  <c:v>89.183333333333337</c:v>
                </c:pt>
                <c:pt idx="15">
                  <c:v>84.97</c:v>
                </c:pt>
                <c:pt idx="16">
                  <c:v>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DC-4331-B5A4-F74C64809005}"/>
            </c:ext>
          </c:extLst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IgM!$E$3:$E$20</c:f>
              <c:numCache>
                <c:formatCode>0.0_ 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DC-4331-B5A4-F74C64809005}"/>
            </c:ext>
          </c:extLst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87.3125</c:v>
                </c:pt>
                <c:pt idx="2">
                  <c:v>88.85</c:v>
                </c:pt>
                <c:pt idx="3">
                  <c:v>86.421052631578945</c:v>
                </c:pt>
                <c:pt idx="4">
                  <c:v>86.84210526315789</c:v>
                </c:pt>
                <c:pt idx="5">
                  <c:v>88.045454545454547</c:v>
                </c:pt>
                <c:pt idx="6">
                  <c:v>86.2</c:v>
                </c:pt>
                <c:pt idx="7">
                  <c:v>88.7</c:v>
                </c:pt>
                <c:pt idx="8">
                  <c:v>88.65</c:v>
                </c:pt>
                <c:pt idx="9">
                  <c:v>88</c:v>
                </c:pt>
                <c:pt idx="10">
                  <c:v>88.45</c:v>
                </c:pt>
                <c:pt idx="11">
                  <c:v>89.78947368421052</c:v>
                </c:pt>
                <c:pt idx="12">
                  <c:v>87.75</c:v>
                </c:pt>
                <c:pt idx="13">
                  <c:v>88.4</c:v>
                </c:pt>
                <c:pt idx="14">
                  <c:v>91</c:v>
                </c:pt>
                <c:pt idx="15">
                  <c:v>87.142857142857139</c:v>
                </c:pt>
                <c:pt idx="16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DC-4331-B5A4-F74C64809005}"/>
            </c:ext>
          </c:extLst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0">
                  <c:v>84.625</c:v>
                </c:pt>
                <c:pt idx="1">
                  <c:v>84.862068965517238</c:v>
                </c:pt>
                <c:pt idx="2">
                  <c:v>84.571428571428569</c:v>
                </c:pt>
                <c:pt idx="3">
                  <c:v>84.672222222222217</c:v>
                </c:pt>
                <c:pt idx="4">
                  <c:v>84.637931034482762</c:v>
                </c:pt>
                <c:pt idx="5">
                  <c:v>84.521739130434781</c:v>
                </c:pt>
                <c:pt idx="6">
                  <c:v>86.089285714285708</c:v>
                </c:pt>
                <c:pt idx="7">
                  <c:v>92.08620689655173</c:v>
                </c:pt>
                <c:pt idx="8">
                  <c:v>91.2</c:v>
                </c:pt>
                <c:pt idx="9">
                  <c:v>93.005208333333329</c:v>
                </c:pt>
                <c:pt idx="10">
                  <c:v>85.088235294117652</c:v>
                </c:pt>
                <c:pt idx="11">
                  <c:v>85.088235294117652</c:v>
                </c:pt>
                <c:pt idx="12">
                  <c:v>87.677272727272737</c:v>
                </c:pt>
                <c:pt idx="13">
                  <c:v>87.1</c:v>
                </c:pt>
                <c:pt idx="14">
                  <c:v>87.286791666666659</c:v>
                </c:pt>
                <c:pt idx="15">
                  <c:v>88.052833333333339</c:v>
                </c:pt>
                <c:pt idx="16">
                  <c:v>89.347368421052636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9DC-4331-B5A4-F74C64809005}"/>
            </c:ext>
          </c:extLst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DC-4331-B5A4-F74C64809005}"/>
            </c:ext>
          </c:extLst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0">
                  <c:v>85.9</c:v>
                </c:pt>
                <c:pt idx="1">
                  <c:v>86.6</c:v>
                </c:pt>
                <c:pt idx="2">
                  <c:v>87.3</c:v>
                </c:pt>
                <c:pt idx="3">
                  <c:v>86.5</c:v>
                </c:pt>
                <c:pt idx="4">
                  <c:v>86.3</c:v>
                </c:pt>
                <c:pt idx="5">
                  <c:v>86.6</c:v>
                </c:pt>
                <c:pt idx="6">
                  <c:v>87.7</c:v>
                </c:pt>
                <c:pt idx="7">
                  <c:v>88</c:v>
                </c:pt>
                <c:pt idx="8">
                  <c:v>87.6</c:v>
                </c:pt>
                <c:pt idx="9">
                  <c:v>87.5</c:v>
                </c:pt>
                <c:pt idx="10">
                  <c:v>86.3</c:v>
                </c:pt>
                <c:pt idx="11">
                  <c:v>87.6</c:v>
                </c:pt>
                <c:pt idx="12">
                  <c:v>87.4</c:v>
                </c:pt>
                <c:pt idx="13">
                  <c:v>86.2</c:v>
                </c:pt>
                <c:pt idx="14">
                  <c:v>86.4</c:v>
                </c:pt>
                <c:pt idx="15">
                  <c:v>86.9</c:v>
                </c:pt>
                <c:pt idx="16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DC-4331-B5A4-F74C64809005}"/>
            </c:ext>
          </c:extLst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1">
                  <c:v>83.5</c:v>
                </c:pt>
                <c:pt idx="2">
                  <c:v>84.23</c:v>
                </c:pt>
                <c:pt idx="3">
                  <c:v>84.15</c:v>
                </c:pt>
                <c:pt idx="4">
                  <c:v>83.78</c:v>
                </c:pt>
                <c:pt idx="5">
                  <c:v>82</c:v>
                </c:pt>
                <c:pt idx="6">
                  <c:v>81.44</c:v>
                </c:pt>
                <c:pt idx="7">
                  <c:v>82</c:v>
                </c:pt>
                <c:pt idx="8">
                  <c:v>81</c:v>
                </c:pt>
                <c:pt idx="9">
                  <c:v>87.8</c:v>
                </c:pt>
                <c:pt idx="10">
                  <c:v>87.79</c:v>
                </c:pt>
                <c:pt idx="11">
                  <c:v>87.72</c:v>
                </c:pt>
                <c:pt idx="12">
                  <c:v>88.96</c:v>
                </c:pt>
                <c:pt idx="13">
                  <c:v>90.44</c:v>
                </c:pt>
                <c:pt idx="14">
                  <c:v>89.16</c:v>
                </c:pt>
                <c:pt idx="15">
                  <c:v>86.23</c:v>
                </c:pt>
                <c:pt idx="16">
                  <c:v>82.25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9DC-4331-B5A4-F74C64809005}"/>
            </c:ext>
          </c:extLst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DC-4331-B5A4-F74C64809005}"/>
            </c:ext>
          </c:extLst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9DC-4331-B5A4-F74C64809005}"/>
            </c:ext>
          </c:extLst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86.47838425381903</c:v>
                </c:pt>
                <c:pt idx="1">
                  <c:v>86.075845102106186</c:v>
                </c:pt>
                <c:pt idx="2">
                  <c:v>86.501858216970987</c:v>
                </c:pt>
                <c:pt idx="3">
                  <c:v>85.765533990013779</c:v>
                </c:pt>
                <c:pt idx="4">
                  <c:v>85.024675553524503</c:v>
                </c:pt>
                <c:pt idx="5">
                  <c:v>86.538556014250943</c:v>
                </c:pt>
                <c:pt idx="6">
                  <c:v>87.352807260835363</c:v>
                </c:pt>
                <c:pt idx="7">
                  <c:v>88.765197819304149</c:v>
                </c:pt>
                <c:pt idx="8">
                  <c:v>88.291891660970592</c:v>
                </c:pt>
                <c:pt idx="9">
                  <c:v>88.595776098901098</c:v>
                </c:pt>
                <c:pt idx="10">
                  <c:v>88.515710449128093</c:v>
                </c:pt>
                <c:pt idx="11">
                  <c:v>87.967200906678471</c:v>
                </c:pt>
                <c:pt idx="12">
                  <c:v>88.332110389610406</c:v>
                </c:pt>
                <c:pt idx="13">
                  <c:v>88.141740033222604</c:v>
                </c:pt>
                <c:pt idx="14">
                  <c:v>88.632874999999999</c:v>
                </c:pt>
                <c:pt idx="15">
                  <c:v>87.183073698105005</c:v>
                </c:pt>
                <c:pt idx="16">
                  <c:v>86.939559125085452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9DC-4331-B5A4-F74C64809005}"/>
            </c:ext>
          </c:extLst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5.3804347826087024</c:v>
                </c:pt>
                <c:pt idx="1">
                  <c:v>6.8916408668730469</c:v>
                </c:pt>
                <c:pt idx="2">
                  <c:v>4.6199999999999903</c:v>
                </c:pt>
                <c:pt idx="3">
                  <c:v>2.8763157894736793</c:v>
                </c:pt>
                <c:pt idx="4">
                  <c:v>3.7694862155388194</c:v>
                </c:pt>
                <c:pt idx="5">
                  <c:v>6.735294117647058</c:v>
                </c:pt>
                <c:pt idx="6">
                  <c:v>12.165882352941168</c:v>
                </c:pt>
                <c:pt idx="7">
                  <c:v>13.535294117647055</c:v>
                </c:pt>
                <c:pt idx="8">
                  <c:v>10.200000000000003</c:v>
                </c:pt>
                <c:pt idx="9">
                  <c:v>6.2962339743589695</c:v>
                </c:pt>
                <c:pt idx="10">
                  <c:v>9.5831932773109259</c:v>
                </c:pt>
                <c:pt idx="11">
                  <c:v>4.7555147058823479</c:v>
                </c:pt>
                <c:pt idx="12">
                  <c:v>2.0660714285714334</c:v>
                </c:pt>
                <c:pt idx="13">
                  <c:v>4.2399999999999949</c:v>
                </c:pt>
                <c:pt idx="14">
                  <c:v>4.5999999999999943</c:v>
                </c:pt>
                <c:pt idx="15">
                  <c:v>5.2850561797752675</c:v>
                </c:pt>
                <c:pt idx="16">
                  <c:v>7.0973684210526358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9DC-4331-B5A4-F74C64809005}"/>
            </c:ext>
          </c:extLst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9DC-4331-B5A4-F74C64809005}"/>
            </c:ext>
          </c:extLst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9DC-4331-B5A4-F74C64809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33664"/>
        <c:axId val="129235584"/>
      </c:lineChart>
      <c:catAx>
        <c:axId val="129233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235584"/>
        <c:scaling>
          <c:orientation val="minMax"/>
          <c:max val="104"/>
          <c:min val="6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233664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558"/>
          <c:y val="0.12558008096345968"/>
          <c:w val="0.16141765160357069"/>
          <c:h val="0.848190026109540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252878073612"/>
          <c:y val="7.6923192492777168E-2"/>
          <c:w val="0.63126314275341966"/>
          <c:h val="0.78461656342632657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LDL!$E$13:$E$20</c:f>
              <c:numCache>
                <c:formatCode>0.0</c:formatCode>
                <c:ptCount val="8"/>
                <c:pt idx="0">
                  <c:v>79.5</c:v>
                </c:pt>
                <c:pt idx="1">
                  <c:v>79.103999999999999</c:v>
                </c:pt>
                <c:pt idx="2" formatCode="0.0_ ">
                  <c:v>78.847999999999999</c:v>
                </c:pt>
                <c:pt idx="3">
                  <c:v>78.751999999999995</c:v>
                </c:pt>
                <c:pt idx="4">
                  <c:v>78.509</c:v>
                </c:pt>
                <c:pt idx="5">
                  <c:v>78.7</c:v>
                </c:pt>
                <c:pt idx="6">
                  <c:v>78.840999999999994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B-4930-A3CB-86F265AD4088}"/>
            </c:ext>
          </c:extLst>
        </c:ser>
        <c:ser>
          <c:idx val="8"/>
          <c:order val="1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(LDL!$AC$3:$AC$12,LDL!$E$13:$E$20)</c:f>
              <c:numCache>
                <c:formatCode>General</c:formatCode>
                <c:ptCount val="18"/>
                <c:pt idx="10" formatCode="0.0">
                  <c:v>79.5</c:v>
                </c:pt>
                <c:pt idx="11" formatCode="0.0">
                  <c:v>79.103999999999999</c:v>
                </c:pt>
                <c:pt idx="12" formatCode="0.0_ ">
                  <c:v>78.847999999999999</c:v>
                </c:pt>
                <c:pt idx="13" formatCode="0.0">
                  <c:v>78.751999999999995</c:v>
                </c:pt>
                <c:pt idx="14" formatCode="0.0">
                  <c:v>78.509</c:v>
                </c:pt>
                <c:pt idx="15" formatCode="0.0">
                  <c:v>78.7</c:v>
                </c:pt>
                <c:pt idx="16" formatCode="0.0">
                  <c:v>78.840999999999994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EF-4A3A-8362-2887AE168F54}"/>
            </c:ext>
          </c:extLst>
        </c:ser>
        <c:ser>
          <c:idx val="1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LDL!$D$3:$D$20</c:f>
              <c:numCache>
                <c:formatCode>0.0</c:formatCode>
                <c:ptCount val="18"/>
                <c:pt idx="0">
                  <c:v>78.89473684210526</c:v>
                </c:pt>
                <c:pt idx="1">
                  <c:v>80.222222222222229</c:v>
                </c:pt>
                <c:pt idx="2">
                  <c:v>80.05</c:v>
                </c:pt>
                <c:pt idx="3">
                  <c:v>80.38095238095238</c:v>
                </c:pt>
                <c:pt idx="4">
                  <c:v>80.900000000000006</c:v>
                </c:pt>
                <c:pt idx="5">
                  <c:v>80.523809523809518</c:v>
                </c:pt>
                <c:pt idx="6">
                  <c:v>79.10526315789474</c:v>
                </c:pt>
                <c:pt idx="7">
                  <c:v>79.318181818181813</c:v>
                </c:pt>
                <c:pt idx="8">
                  <c:v>78.650000000000006</c:v>
                </c:pt>
                <c:pt idx="9">
                  <c:v>79.529411764705884</c:v>
                </c:pt>
                <c:pt idx="10">
                  <c:v>79.36363636363636</c:v>
                </c:pt>
                <c:pt idx="11">
                  <c:v>79.849999999999994</c:v>
                </c:pt>
                <c:pt idx="12">
                  <c:v>79.882352941176464</c:v>
                </c:pt>
                <c:pt idx="13">
                  <c:v>78.466666666666669</c:v>
                </c:pt>
                <c:pt idx="14">
                  <c:v>77.421052631578945</c:v>
                </c:pt>
                <c:pt idx="15">
                  <c:v>77.521739130434781</c:v>
                </c:pt>
                <c:pt idx="16">
                  <c:v>79.349999999999994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B-4930-A3CB-86F265AD4088}"/>
            </c:ext>
          </c:extLst>
        </c:ser>
        <c:ser>
          <c:idx val="5"/>
          <c:order val="3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LDL!$AA$23</c:f>
              <c:numCache>
                <c:formatCode>General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BB-4930-A3CB-86F265AD4088}"/>
            </c:ext>
          </c:extLst>
        </c:ser>
        <c:ser>
          <c:idx val="7"/>
          <c:order val="4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val>
            <c:numRef>
              <c:f>LDL!$I$3:$I$20</c:f>
              <c:numCache>
                <c:formatCode>0.0</c:formatCode>
                <c:ptCount val="18"/>
                <c:pt idx="0">
                  <c:v>80.099999999999994</c:v>
                </c:pt>
                <c:pt idx="1">
                  <c:v>81.400000000000006</c:v>
                </c:pt>
                <c:pt idx="2">
                  <c:v>77.900000000000006</c:v>
                </c:pt>
                <c:pt idx="3">
                  <c:v>79.900000000000006</c:v>
                </c:pt>
                <c:pt idx="4">
                  <c:v>80.8</c:v>
                </c:pt>
                <c:pt idx="5">
                  <c:v>81.900000000000006</c:v>
                </c:pt>
                <c:pt idx="6">
                  <c:v>80.7</c:v>
                </c:pt>
                <c:pt idx="7">
                  <c:v>80.400000000000006</c:v>
                </c:pt>
                <c:pt idx="8">
                  <c:v>80.599999999999994</c:v>
                </c:pt>
                <c:pt idx="9">
                  <c:v>81.599999999999994</c:v>
                </c:pt>
                <c:pt idx="10">
                  <c:v>81.5</c:v>
                </c:pt>
                <c:pt idx="11">
                  <c:v>81.5</c:v>
                </c:pt>
                <c:pt idx="12">
                  <c:v>80</c:v>
                </c:pt>
                <c:pt idx="13">
                  <c:v>79.900000000000006</c:v>
                </c:pt>
                <c:pt idx="14">
                  <c:v>79.8</c:v>
                </c:pt>
                <c:pt idx="15">
                  <c:v>79.400000000000006</c:v>
                </c:pt>
                <c:pt idx="16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BB-4930-A3CB-86F265AD4088}"/>
            </c:ext>
          </c:extLst>
        </c:ser>
        <c:ser>
          <c:idx val="2"/>
          <c:order val="5"/>
          <c:tx>
            <c:strRef>
              <c:f>LDL!$L$2</c:f>
              <c:strCache>
                <c:ptCount val="1"/>
                <c:pt idx="0">
                  <c:v>ミナリスM認証値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BB-4930-A3CB-86F265AD4088}"/>
            </c:ext>
          </c:extLst>
        </c:ser>
        <c:ser>
          <c:idx val="4"/>
          <c:order val="6"/>
          <c:tx>
            <c:strRef>
              <c:f>LDL!$M$2</c:f>
              <c:strCache>
                <c:ptCount val="1"/>
                <c:pt idx="0">
                  <c:v>ミナリスM平均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79.4216690374585</c:v>
                </c:pt>
                <c:pt idx="1">
                  <c:v>80.073754084967334</c:v>
                </c:pt>
                <c:pt idx="2">
                  <c:v>79.214473684210532</c:v>
                </c:pt>
                <c:pt idx="3">
                  <c:v>79.688659147869672</c:v>
                </c:pt>
                <c:pt idx="4">
                  <c:v>79.911842105263162</c:v>
                </c:pt>
                <c:pt idx="5">
                  <c:v>80.260364145658258</c:v>
                </c:pt>
                <c:pt idx="6">
                  <c:v>79.530482456140362</c:v>
                </c:pt>
                <c:pt idx="7">
                  <c:v>79.491083916083909</c:v>
                </c:pt>
                <c:pt idx="8">
                  <c:v>79.369318181818187</c:v>
                </c:pt>
                <c:pt idx="9">
                  <c:v>79.903781512605036</c:v>
                </c:pt>
                <c:pt idx="10">
                  <c:v>79.86272727272727</c:v>
                </c:pt>
                <c:pt idx="11">
                  <c:v>79.865536842105257</c:v>
                </c:pt>
                <c:pt idx="12">
                  <c:v>79.276070588235285</c:v>
                </c:pt>
                <c:pt idx="13">
                  <c:v>79.213733333333337</c:v>
                </c:pt>
                <c:pt idx="14">
                  <c:v>78.887081954887222</c:v>
                </c:pt>
                <c:pt idx="15">
                  <c:v>78.988084089823218</c:v>
                </c:pt>
                <c:pt idx="16">
                  <c:v>79.363351515151521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BB-4930-A3CB-86F265AD4088}"/>
            </c:ext>
          </c:extLst>
        </c:ser>
        <c:ser>
          <c:idx val="6"/>
          <c:order val="7"/>
          <c:tx>
            <c:strRef>
              <c:f>LDL!$R$2</c:f>
              <c:strCache>
                <c:ptCount val="1"/>
                <c:pt idx="0">
                  <c:v>ミナリスM下限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74</c:v>
                </c:pt>
                <c:pt idx="6">
                  <c:v>74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74</c:v>
                </c:pt>
                <c:pt idx="11">
                  <c:v>74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74</c:v>
                </c:pt>
                <c:pt idx="16">
                  <c:v>74</c:v>
                </c:pt>
                <c:pt idx="17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BB-4930-A3CB-86F265AD4088}"/>
            </c:ext>
          </c:extLst>
        </c:ser>
        <c:ser>
          <c:idx val="3"/>
          <c:order val="8"/>
          <c:tx>
            <c:strRef>
              <c:f>LDL!$S$2</c:f>
              <c:strCache>
                <c:ptCount val="1"/>
                <c:pt idx="0">
                  <c:v>ミナリスM上限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84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  <c:pt idx="16">
                  <c:v>84</c:v>
                </c:pt>
                <c:pt idx="17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BB-4930-A3CB-86F265AD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24896"/>
        <c:axId val="128627072"/>
      </c:lineChart>
      <c:catAx>
        <c:axId val="128624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627072"/>
        <c:scaling>
          <c:orientation val="minMax"/>
          <c:max val="89"/>
          <c:min val="6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24896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12"/>
          <c:y val="0.23384663743379391"/>
          <c:w val="0.24460416756271974"/>
          <c:h val="0.61905768778432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68895508523228E-2"/>
          <c:y val="7.6923192492777168E-2"/>
          <c:w val="0.68344210018175156"/>
          <c:h val="0.78461656342632657"/>
        </c:manualLayout>
      </c:layout>
      <c:lineChart>
        <c:grouping val="standard"/>
        <c:varyColors val="0"/>
        <c:ser>
          <c:idx val="1"/>
          <c:order val="0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LDL!$E$3:$E$12</c:f>
              <c:numCache>
                <c:formatCode>0.0</c:formatCode>
                <c:ptCount val="10"/>
                <c:pt idx="0">
                  <c:v>57.951999999999998</c:v>
                </c:pt>
                <c:pt idx="1">
                  <c:v>57.222000000000001</c:v>
                </c:pt>
                <c:pt idx="2">
                  <c:v>57.107999999999997</c:v>
                </c:pt>
                <c:pt idx="3">
                  <c:v>57.137999999999998</c:v>
                </c:pt>
                <c:pt idx="4">
                  <c:v>56.715000000000003</c:v>
                </c:pt>
                <c:pt idx="5">
                  <c:v>56.715000000000003</c:v>
                </c:pt>
                <c:pt idx="6">
                  <c:v>58.03</c:v>
                </c:pt>
                <c:pt idx="7">
                  <c:v>58.156999999999996</c:v>
                </c:pt>
                <c:pt idx="8">
                  <c:v>58.4</c:v>
                </c:pt>
                <c:pt idx="9">
                  <c:v>59.201999999999998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3-46DB-A1DE-C2FA9DA8473C}"/>
            </c:ext>
          </c:extLst>
        </c:ser>
        <c:ser>
          <c:idx val="3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LDL!$C$3:$C$20</c:f>
              <c:numCache>
                <c:formatCode>0.0</c:formatCode>
                <c:ptCount val="18"/>
                <c:pt idx="0">
                  <c:v>56.581818181818193</c:v>
                </c:pt>
                <c:pt idx="1">
                  <c:v>56.409090909090907</c:v>
                </c:pt>
                <c:pt idx="2">
                  <c:v>56.216049382716058</c:v>
                </c:pt>
                <c:pt idx="3">
                  <c:v>56.304597701149426</c:v>
                </c:pt>
                <c:pt idx="4">
                  <c:v>55.87619047619048</c:v>
                </c:pt>
                <c:pt idx="5">
                  <c:v>55.255681818181841</c:v>
                </c:pt>
                <c:pt idx="6">
                  <c:v>55.447619047619028</c:v>
                </c:pt>
                <c:pt idx="7">
                  <c:v>57.277611940298513</c:v>
                </c:pt>
                <c:pt idx="8">
                  <c:v>57.334831460674152</c:v>
                </c:pt>
                <c:pt idx="9">
                  <c:v>58.323076923076918</c:v>
                </c:pt>
                <c:pt idx="10">
                  <c:v>58.069662921348304</c:v>
                </c:pt>
                <c:pt idx="11">
                  <c:v>57.574418604651171</c:v>
                </c:pt>
                <c:pt idx="12">
                  <c:v>54.681666666666644</c:v>
                </c:pt>
                <c:pt idx="13">
                  <c:v>56.336263736263732</c:v>
                </c:pt>
                <c:pt idx="14">
                  <c:v>56.8</c:v>
                </c:pt>
                <c:pt idx="15">
                  <c:v>56.721111111111128</c:v>
                </c:pt>
                <c:pt idx="16">
                  <c:v>56.621590909090926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E0-4DBC-AC0C-CF84B025F511}"/>
            </c:ext>
          </c:extLst>
        </c:ser>
        <c:ser>
          <c:idx val="2"/>
          <c:order val="2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0">
                  <c:v>61.387500000000003</c:v>
                </c:pt>
                <c:pt idx="1">
                  <c:v>63.143103448275859</c:v>
                </c:pt>
                <c:pt idx="2">
                  <c:v>63.152000000000008</c:v>
                </c:pt>
                <c:pt idx="3">
                  <c:v>63.108888888888906</c:v>
                </c:pt>
                <c:pt idx="4">
                  <c:v>62.013793103448279</c:v>
                </c:pt>
                <c:pt idx="5">
                  <c:v>61.659848484848482</c:v>
                </c:pt>
                <c:pt idx="6">
                  <c:v>62.470238095238109</c:v>
                </c:pt>
                <c:pt idx="7">
                  <c:v>62.270833333333336</c:v>
                </c:pt>
                <c:pt idx="8">
                  <c:v>62.139784946236553</c:v>
                </c:pt>
                <c:pt idx="9">
                  <c:v>61.907070707070709</c:v>
                </c:pt>
                <c:pt idx="10">
                  <c:v>59.775490196078451</c:v>
                </c:pt>
                <c:pt idx="11">
                  <c:v>59.775490196078451</c:v>
                </c:pt>
                <c:pt idx="12">
                  <c:v>61.199090909090913</c:v>
                </c:pt>
                <c:pt idx="13">
                  <c:v>61.623913043478268</c:v>
                </c:pt>
                <c:pt idx="14">
                  <c:v>61.269166666666671</c:v>
                </c:pt>
                <c:pt idx="15">
                  <c:v>60.839166666666671</c:v>
                </c:pt>
                <c:pt idx="16">
                  <c:v>60.28368421052631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E0-4DBC-AC0C-CF84B025F511}"/>
            </c:ext>
          </c:extLst>
        </c:ser>
        <c:ser>
          <c:idx val="9"/>
          <c:order val="3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0">
                  <c:v>59.6</c:v>
                </c:pt>
                <c:pt idx="1">
                  <c:v>60</c:v>
                </c:pt>
                <c:pt idx="2">
                  <c:v>61.066000000000003</c:v>
                </c:pt>
                <c:pt idx="3">
                  <c:v>61.738</c:v>
                </c:pt>
                <c:pt idx="4">
                  <c:v>62.771000000000001</c:v>
                </c:pt>
                <c:pt idx="5">
                  <c:v>61.12</c:v>
                </c:pt>
                <c:pt idx="6">
                  <c:v>59</c:v>
                </c:pt>
                <c:pt idx="7">
                  <c:v>59.851999999999997</c:v>
                </c:pt>
                <c:pt idx="8">
                  <c:v>61.679000000000002</c:v>
                </c:pt>
                <c:pt idx="9">
                  <c:v>60.837000000000003</c:v>
                </c:pt>
                <c:pt idx="10">
                  <c:v>60.228999999999999</c:v>
                </c:pt>
                <c:pt idx="11">
                  <c:v>59.045000000000002</c:v>
                </c:pt>
                <c:pt idx="12">
                  <c:v>59.194000000000003</c:v>
                </c:pt>
                <c:pt idx="13">
                  <c:v>59.442999999999998</c:v>
                </c:pt>
                <c:pt idx="14">
                  <c:v>59.725000000000001</c:v>
                </c:pt>
                <c:pt idx="15">
                  <c:v>61.08</c:v>
                </c:pt>
                <c:pt idx="16">
                  <c:v>61.255000000000003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0-4DBC-AC0C-CF84B025F511}"/>
            </c:ext>
          </c:extLst>
        </c:ser>
        <c:ser>
          <c:idx val="8"/>
          <c:order val="4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1">
                  <c:v>61.39</c:v>
                </c:pt>
                <c:pt idx="2">
                  <c:v>61.64</c:v>
                </c:pt>
                <c:pt idx="3">
                  <c:v>61.41</c:v>
                </c:pt>
                <c:pt idx="4">
                  <c:v>61.72</c:v>
                </c:pt>
                <c:pt idx="5">
                  <c:v>61.09</c:v>
                </c:pt>
                <c:pt idx="6">
                  <c:v>59.82</c:v>
                </c:pt>
                <c:pt idx="7">
                  <c:v>60.08</c:v>
                </c:pt>
                <c:pt idx="8">
                  <c:v>60.3</c:v>
                </c:pt>
                <c:pt idx="9">
                  <c:v>60.38</c:v>
                </c:pt>
                <c:pt idx="10">
                  <c:v>60.67</c:v>
                </c:pt>
                <c:pt idx="11">
                  <c:v>60.72</c:v>
                </c:pt>
                <c:pt idx="12">
                  <c:v>60.73</c:v>
                </c:pt>
                <c:pt idx="13">
                  <c:v>59.3</c:v>
                </c:pt>
                <c:pt idx="14">
                  <c:v>60.38</c:v>
                </c:pt>
                <c:pt idx="15">
                  <c:v>60.43</c:v>
                </c:pt>
                <c:pt idx="16">
                  <c:v>60.59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E0-4DBC-AC0C-CF84B025F511}"/>
            </c:ext>
          </c:extLst>
        </c:ser>
        <c:ser>
          <c:idx val="0"/>
          <c:order val="5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val>
            <c:numRef>
              <c:f>LDL!$K$3:$K$20</c:f>
              <c:numCache>
                <c:formatCode>0.0</c:formatCode>
                <c:ptCount val="18"/>
                <c:pt idx="2">
                  <c:v>62.266666666666666</c:v>
                </c:pt>
                <c:pt idx="3">
                  <c:v>62.533333333333331</c:v>
                </c:pt>
                <c:pt idx="4">
                  <c:v>62.285714285714285</c:v>
                </c:pt>
                <c:pt idx="5">
                  <c:v>62.133333333333333</c:v>
                </c:pt>
                <c:pt idx="6">
                  <c:v>60.866666666666667</c:v>
                </c:pt>
                <c:pt idx="7">
                  <c:v>60.642857142857146</c:v>
                </c:pt>
                <c:pt idx="8">
                  <c:v>61.133333333333333</c:v>
                </c:pt>
                <c:pt idx="9">
                  <c:v>62.333333333333336</c:v>
                </c:pt>
                <c:pt idx="10">
                  <c:v>60.466666666666669</c:v>
                </c:pt>
                <c:pt idx="11">
                  <c:v>60.92307692307692</c:v>
                </c:pt>
                <c:pt idx="12">
                  <c:v>63</c:v>
                </c:pt>
                <c:pt idx="13">
                  <c:v>62.428571428571431</c:v>
                </c:pt>
                <c:pt idx="14">
                  <c:v>62.266666666666666</c:v>
                </c:pt>
                <c:pt idx="15">
                  <c:v>62.333333333333336</c:v>
                </c:pt>
                <c:pt idx="16">
                  <c:v>61.368421052631582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E0-4DBC-AC0C-CF84B025F511}"/>
            </c:ext>
          </c:extLst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59</c:v>
                </c:pt>
                <c:pt idx="1">
                  <c:v>59</c:v>
                </c:pt>
                <c:pt idx="2">
                  <c:v>59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E0-4DBC-AC0C-CF84B025F511}"/>
            </c:ext>
          </c:extLst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LDL!$P$3:$P$17</c:f>
              <c:numCache>
                <c:formatCode>0.0</c:formatCode>
                <c:ptCount val="15"/>
                <c:pt idx="0">
                  <c:v>58.880329545454551</c:v>
                </c:pt>
                <c:pt idx="1">
                  <c:v>59.632838871473361</c:v>
                </c:pt>
                <c:pt idx="2">
                  <c:v>60.241452674897118</c:v>
                </c:pt>
                <c:pt idx="3">
                  <c:v>60.372136653895268</c:v>
                </c:pt>
                <c:pt idx="4">
                  <c:v>60.230282977558836</c:v>
                </c:pt>
                <c:pt idx="5">
                  <c:v>59.662310606060608</c:v>
                </c:pt>
                <c:pt idx="6">
                  <c:v>59.272420634920643</c:v>
                </c:pt>
                <c:pt idx="7">
                  <c:v>59.713383736081504</c:v>
                </c:pt>
                <c:pt idx="8">
                  <c:v>60.164491623374005</c:v>
                </c:pt>
                <c:pt idx="9">
                  <c:v>60.497080160580161</c:v>
                </c:pt>
                <c:pt idx="10">
                  <c:v>59.842163956818695</c:v>
                </c:pt>
                <c:pt idx="11">
                  <c:v>59.607597144761314</c:v>
                </c:pt>
                <c:pt idx="12">
                  <c:v>59.760951515151511</c:v>
                </c:pt>
                <c:pt idx="13">
                  <c:v>59.826349641662695</c:v>
                </c:pt>
                <c:pt idx="14">
                  <c:v>60.088166666666666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E0-4DBC-AC0C-CF84B025F511}"/>
            </c:ext>
          </c:extLst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54</c:v>
                </c:pt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E0-4DBC-AC0C-CF84B025F511}"/>
            </c:ext>
          </c:extLst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E0-4DBC-AC0C-CF84B025F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47168"/>
        <c:axId val="129063552"/>
      </c:lineChart>
      <c:catAx>
        <c:axId val="1286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906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063552"/>
        <c:scaling>
          <c:orientation val="minMax"/>
          <c:max val="69"/>
          <c:min val="4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286471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88"/>
          <c:y val="0.19692322243503346"/>
          <c:w val="0.19065484639979413"/>
          <c:h val="0.678974837780626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0015148993245E-2"/>
          <c:y val="5.4129223762859349E-2"/>
          <c:w val="0.82132630883199409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'2023.1月を100％とした時の活性変化率'!$B$1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99.967000787359325</c:v>
                </c:pt>
                <c:pt idx="2">
                  <c:v>99.994507242787662</c:v>
                </c:pt>
                <c:pt idx="3">
                  <c:v>100.02811213921889</c:v>
                </c:pt>
                <c:pt idx="4">
                  <c:v>100.02213470711452</c:v>
                </c:pt>
                <c:pt idx="5">
                  <c:v>100.03030878367154</c:v>
                </c:pt>
                <c:pt idx="6">
                  <c:v>100.09757983102791</c:v>
                </c:pt>
                <c:pt idx="7">
                  <c:v>100.00427646997426</c:v>
                </c:pt>
                <c:pt idx="8">
                  <c:v>99.931322096231284</c:v>
                </c:pt>
                <c:pt idx="9">
                  <c:v>99.974169831917337</c:v>
                </c:pt>
                <c:pt idx="10">
                  <c:v>99.955865571065942</c:v>
                </c:pt>
                <c:pt idx="11">
                  <c:v>99.977491285310364</c:v>
                </c:pt>
                <c:pt idx="12">
                  <c:v>99.974846187678779</c:v>
                </c:pt>
                <c:pt idx="13">
                  <c:v>100.07302304601014</c:v>
                </c:pt>
                <c:pt idx="14">
                  <c:v>100.05880632404198</c:v>
                </c:pt>
                <c:pt idx="15">
                  <c:v>100.14455946809161</c:v>
                </c:pt>
                <c:pt idx="16">
                  <c:v>100.07855325841265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A8-4654-B7CB-46B650233ADF}"/>
            </c:ext>
          </c:extLst>
        </c:ser>
        <c:ser>
          <c:idx val="19"/>
          <c:order val="1"/>
          <c:tx>
            <c:strRef>
              <c:f>'2023.1月を100％とした時の活性変化率'!$C$1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100.20444624549198</c:v>
                </c:pt>
                <c:pt idx="2">
                  <c:v>100.27432145135688</c:v>
                </c:pt>
                <c:pt idx="3">
                  <c:v>100.33752643291898</c:v>
                </c:pt>
                <c:pt idx="4">
                  <c:v>100.40846879490419</c:v>
                </c:pt>
                <c:pt idx="5">
                  <c:v>100.35314813667068</c:v>
                </c:pt>
                <c:pt idx="6">
                  <c:v>100.45681238334363</c:v>
                </c:pt>
                <c:pt idx="7">
                  <c:v>100.42786376962631</c:v>
                </c:pt>
                <c:pt idx="8">
                  <c:v>100.31038953917542</c:v>
                </c:pt>
                <c:pt idx="9">
                  <c:v>100.4113135222195</c:v>
                </c:pt>
                <c:pt idx="10">
                  <c:v>100.33239915289971</c:v>
                </c:pt>
                <c:pt idx="11">
                  <c:v>100.47971189658202</c:v>
                </c:pt>
                <c:pt idx="12">
                  <c:v>100.40355864077337</c:v>
                </c:pt>
                <c:pt idx="13">
                  <c:v>100.45050017232376</c:v>
                </c:pt>
                <c:pt idx="14">
                  <c:v>100.50152185842929</c:v>
                </c:pt>
                <c:pt idx="15">
                  <c:v>100.56586351707624</c:v>
                </c:pt>
                <c:pt idx="16">
                  <c:v>100.61564104264762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A8-4654-B7CB-46B650233ADF}"/>
            </c:ext>
          </c:extLst>
        </c:ser>
        <c:ser>
          <c:idx val="20"/>
          <c:order val="2"/>
          <c:tx>
            <c:strRef>
              <c:f>'2023.1月を100％とした時の活性変化率'!$D$1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100.28049637860066</c:v>
                </c:pt>
                <c:pt idx="2">
                  <c:v>100.25975505745495</c:v>
                </c:pt>
                <c:pt idx="3">
                  <c:v>100.27558878556266</c:v>
                </c:pt>
                <c:pt idx="4">
                  <c:v>100.73979354505131</c:v>
                </c:pt>
                <c:pt idx="5">
                  <c:v>100.36132540830542</c:v>
                </c:pt>
                <c:pt idx="6">
                  <c:v>100.05774694064655</c:v>
                </c:pt>
                <c:pt idx="7">
                  <c:v>100.11254897030342</c:v>
                </c:pt>
                <c:pt idx="8">
                  <c:v>99.746502977158869</c:v>
                </c:pt>
                <c:pt idx="9">
                  <c:v>100.07339798763815</c:v>
                </c:pt>
                <c:pt idx="10">
                  <c:v>100.48287647132568</c:v>
                </c:pt>
                <c:pt idx="11">
                  <c:v>100.1524389157729</c:v>
                </c:pt>
                <c:pt idx="12">
                  <c:v>100.30706610460076</c:v>
                </c:pt>
                <c:pt idx="13">
                  <c:v>100.76538098731891</c:v>
                </c:pt>
                <c:pt idx="14">
                  <c:v>100.52903310736232</c:v>
                </c:pt>
                <c:pt idx="15">
                  <c:v>100.81898745627605</c:v>
                </c:pt>
                <c:pt idx="16">
                  <c:v>100.20375452654362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A8-4654-B7CB-46B650233ADF}"/>
            </c:ext>
          </c:extLst>
        </c:ser>
        <c:ser>
          <c:idx val="21"/>
          <c:order val="3"/>
          <c:tx>
            <c:strRef>
              <c:f>'2023.1月を100％とした時の活性変化率'!$E$1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100.14163695198199</c:v>
                </c:pt>
                <c:pt idx="2">
                  <c:v>100.50018992288348</c:v>
                </c:pt>
                <c:pt idx="3">
                  <c:v>100.56052607850224</c:v>
                </c:pt>
                <c:pt idx="4">
                  <c:v>100.44898794879229</c:v>
                </c:pt>
                <c:pt idx="5">
                  <c:v>100.2136044317274</c:v>
                </c:pt>
                <c:pt idx="6">
                  <c:v>100.39056918119387</c:v>
                </c:pt>
                <c:pt idx="7">
                  <c:v>100.25601199793219</c:v>
                </c:pt>
                <c:pt idx="8">
                  <c:v>100.15446575505879</c:v>
                </c:pt>
                <c:pt idx="9">
                  <c:v>100.43464508267064</c:v>
                </c:pt>
                <c:pt idx="10">
                  <c:v>100.52003474553275</c:v>
                </c:pt>
                <c:pt idx="11">
                  <c:v>100.02566666872276</c:v>
                </c:pt>
                <c:pt idx="12">
                  <c:v>100.05731500801265</c:v>
                </c:pt>
                <c:pt idx="13">
                  <c:v>100.31960006422698</c:v>
                </c:pt>
                <c:pt idx="14">
                  <c:v>100.32650771039964</c:v>
                </c:pt>
                <c:pt idx="15">
                  <c:v>100.13512293197064</c:v>
                </c:pt>
                <c:pt idx="16">
                  <c:v>99.879177893115539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A8-4654-B7CB-46B650233ADF}"/>
            </c:ext>
          </c:extLst>
        </c:ser>
        <c:ser>
          <c:idx val="17"/>
          <c:order val="4"/>
          <c:tx>
            <c:strRef>
              <c:f>'2023.1月を100％とした時の活性変化率'!$F$1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99.474408820407419</c:v>
                </c:pt>
                <c:pt idx="2">
                  <c:v>99.526901321376059</c:v>
                </c:pt>
                <c:pt idx="3">
                  <c:v>99.314561384791688</c:v>
                </c:pt>
                <c:pt idx="4">
                  <c:v>99.340785870501435</c:v>
                </c:pt>
                <c:pt idx="5">
                  <c:v>99.5269267455473</c:v>
                </c:pt>
                <c:pt idx="6">
                  <c:v>99.150293944154498</c:v>
                </c:pt>
                <c:pt idx="7">
                  <c:v>99.177865857951772</c:v>
                </c:pt>
                <c:pt idx="8">
                  <c:v>99.206448871322479</c:v>
                </c:pt>
                <c:pt idx="9">
                  <c:v>99.508164463976428</c:v>
                </c:pt>
                <c:pt idx="10">
                  <c:v>99.408244026322905</c:v>
                </c:pt>
                <c:pt idx="11">
                  <c:v>99.310294297210092</c:v>
                </c:pt>
                <c:pt idx="12">
                  <c:v>99.189948985440267</c:v>
                </c:pt>
                <c:pt idx="13">
                  <c:v>99.155282754385595</c:v>
                </c:pt>
                <c:pt idx="14">
                  <c:v>99.330063969633997</c:v>
                </c:pt>
                <c:pt idx="15">
                  <c:v>99.494532433356184</c:v>
                </c:pt>
                <c:pt idx="16">
                  <c:v>99.456221878555354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A8-4654-B7CB-46B650233ADF}"/>
            </c:ext>
          </c:extLst>
        </c:ser>
        <c:ser>
          <c:idx val="8"/>
          <c:order val="5"/>
          <c:tx>
            <c:strRef>
              <c:f>'2023.1月を100％とした時の活性変化率'!$G$1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99.548809038034904</c:v>
                </c:pt>
                <c:pt idx="2">
                  <c:v>99.267884495459683</c:v>
                </c:pt>
                <c:pt idx="3">
                  <c:v>99.389768648147893</c:v>
                </c:pt>
                <c:pt idx="4">
                  <c:v>99.846731974631481</c:v>
                </c:pt>
                <c:pt idx="5">
                  <c:v>99.825491292151298</c:v>
                </c:pt>
                <c:pt idx="6">
                  <c:v>99.813690679025285</c:v>
                </c:pt>
                <c:pt idx="7">
                  <c:v>99.95456043823873</c:v>
                </c:pt>
                <c:pt idx="8">
                  <c:v>99.579782346396613</c:v>
                </c:pt>
                <c:pt idx="9">
                  <c:v>99.61719803647442</c:v>
                </c:pt>
                <c:pt idx="10">
                  <c:v>99.530429926659906</c:v>
                </c:pt>
                <c:pt idx="11">
                  <c:v>99.31334207997844</c:v>
                </c:pt>
                <c:pt idx="12">
                  <c:v>99.279629444999017</c:v>
                </c:pt>
                <c:pt idx="13">
                  <c:v>99.292097742920646</c:v>
                </c:pt>
                <c:pt idx="14">
                  <c:v>99.384474781735747</c:v>
                </c:pt>
                <c:pt idx="15">
                  <c:v>99.533327187801561</c:v>
                </c:pt>
                <c:pt idx="16">
                  <c:v>99.466707746571402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A8-4654-B7CB-46B650233ADF}"/>
            </c:ext>
          </c:extLst>
        </c:ser>
        <c:ser>
          <c:idx val="9"/>
          <c:order val="6"/>
          <c:tx>
            <c:strRef>
              <c:f>'2023.1月を100％とした時の活性変化率'!$H$1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99.789206413396315</c:v>
                </c:pt>
                <c:pt idx="2">
                  <c:v>99.591650489866495</c:v>
                </c:pt>
                <c:pt idx="3">
                  <c:v>99.407640889828215</c:v>
                </c:pt>
                <c:pt idx="4">
                  <c:v>99.272055517513593</c:v>
                </c:pt>
                <c:pt idx="5">
                  <c:v>99.690305825956997</c:v>
                </c:pt>
                <c:pt idx="6">
                  <c:v>99.527352236937915</c:v>
                </c:pt>
                <c:pt idx="7">
                  <c:v>100.089048774894</c:v>
                </c:pt>
                <c:pt idx="8">
                  <c:v>100.05238413085765</c:v>
                </c:pt>
                <c:pt idx="9">
                  <c:v>99.897717015765025</c:v>
                </c:pt>
                <c:pt idx="10">
                  <c:v>99.795286238449279</c:v>
                </c:pt>
                <c:pt idx="11">
                  <c:v>99.946271330922016</c:v>
                </c:pt>
                <c:pt idx="12">
                  <c:v>99.915050623874308</c:v>
                </c:pt>
                <c:pt idx="13">
                  <c:v>99.629433104219842</c:v>
                </c:pt>
                <c:pt idx="14">
                  <c:v>99.568568112022561</c:v>
                </c:pt>
                <c:pt idx="15">
                  <c:v>99.686992703539104</c:v>
                </c:pt>
                <c:pt idx="16">
                  <c:v>99.571600713775609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8-4654-B7CB-46B650233ADF}"/>
            </c:ext>
          </c:extLst>
        </c:ser>
        <c:ser>
          <c:idx val="10"/>
          <c:order val="7"/>
          <c:tx>
            <c:strRef>
              <c:f>'2023.1月を100％とした時の活性変化率'!$I$1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99.725291015699639</c:v>
                </c:pt>
                <c:pt idx="2">
                  <c:v>99.725291015699639</c:v>
                </c:pt>
                <c:pt idx="3">
                  <c:v>99.666752644809492</c:v>
                </c:pt>
                <c:pt idx="4">
                  <c:v>99.901368813172482</c:v>
                </c:pt>
                <c:pt idx="5">
                  <c:v>99.765023768071174</c:v>
                </c:pt>
                <c:pt idx="6">
                  <c:v>99.761063723922376</c:v>
                </c:pt>
                <c:pt idx="7">
                  <c:v>99.410577240899684</c:v>
                </c:pt>
                <c:pt idx="8">
                  <c:v>99.373974420873566</c:v>
                </c:pt>
                <c:pt idx="9">
                  <c:v>99.439388162717322</c:v>
                </c:pt>
                <c:pt idx="10">
                  <c:v>98.603224401691307</c:v>
                </c:pt>
                <c:pt idx="11">
                  <c:v>99.023276745157233</c:v>
                </c:pt>
                <c:pt idx="12">
                  <c:v>99.193394944234441</c:v>
                </c:pt>
                <c:pt idx="13">
                  <c:v>99.093001598946103</c:v>
                </c:pt>
                <c:pt idx="14">
                  <c:v>99.531297860310744</c:v>
                </c:pt>
                <c:pt idx="15">
                  <c:v>98.4949151968531</c:v>
                </c:pt>
                <c:pt idx="16">
                  <c:v>98.396982979213519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A8-4654-B7CB-46B650233ADF}"/>
            </c:ext>
          </c:extLst>
        </c:ser>
        <c:ser>
          <c:idx val="12"/>
          <c:order val="8"/>
          <c:tx>
            <c:strRef>
              <c:f>'2023.1月を100％とした時の活性変化率'!$J$1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99.967050935017909</c:v>
                </c:pt>
                <c:pt idx="2">
                  <c:v>100.14570337450178</c:v>
                </c:pt>
                <c:pt idx="3">
                  <c:v>100.33841026889314</c:v>
                </c:pt>
                <c:pt idx="4">
                  <c:v>100.32963146854232</c:v>
                </c:pt>
                <c:pt idx="5">
                  <c:v>100.6636372784981</c:v>
                </c:pt>
                <c:pt idx="6">
                  <c:v>100.68547206313288</c:v>
                </c:pt>
                <c:pt idx="7">
                  <c:v>100.66770382494839</c:v>
                </c:pt>
                <c:pt idx="8">
                  <c:v>100.57707536680903</c:v>
                </c:pt>
                <c:pt idx="9">
                  <c:v>100.65678194953603</c:v>
                </c:pt>
                <c:pt idx="10">
                  <c:v>100.51395041285708</c:v>
                </c:pt>
                <c:pt idx="11">
                  <c:v>100.49874942995454</c:v>
                </c:pt>
                <c:pt idx="12">
                  <c:v>100.69181602201951</c:v>
                </c:pt>
                <c:pt idx="13">
                  <c:v>100.29027910654347</c:v>
                </c:pt>
                <c:pt idx="14">
                  <c:v>100.3080074723218</c:v>
                </c:pt>
                <c:pt idx="15">
                  <c:v>100.56181060200203</c:v>
                </c:pt>
                <c:pt idx="16">
                  <c:v>100.41904647344957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A8-4654-B7CB-46B650233ADF}"/>
            </c:ext>
          </c:extLst>
        </c:ser>
        <c:ser>
          <c:idx val="13"/>
          <c:order val="9"/>
          <c:tx>
            <c:strRef>
              <c:f>'2023.1月を100％とした時の活性変化率'!$K$1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99.825611981826611</c:v>
                </c:pt>
                <c:pt idx="2">
                  <c:v>99.768427991456804</c:v>
                </c:pt>
                <c:pt idx="3">
                  <c:v>99.973038769142988</c:v>
                </c:pt>
                <c:pt idx="4">
                  <c:v>100.12708970181433</c:v>
                </c:pt>
                <c:pt idx="5">
                  <c:v>100.40346001252651</c:v>
                </c:pt>
                <c:pt idx="6">
                  <c:v>100.53823717057637</c:v>
                </c:pt>
                <c:pt idx="7">
                  <c:v>100.75306557360241</c:v>
                </c:pt>
                <c:pt idx="8">
                  <c:v>100.48943618191521</c:v>
                </c:pt>
                <c:pt idx="9">
                  <c:v>100.66138439078149</c:v>
                </c:pt>
                <c:pt idx="10">
                  <c:v>101.02616617040971</c:v>
                </c:pt>
                <c:pt idx="11">
                  <c:v>101.19964472943082</c:v>
                </c:pt>
                <c:pt idx="12">
                  <c:v>101.02960907315955</c:v>
                </c:pt>
                <c:pt idx="13">
                  <c:v>101.00443567045778</c:v>
                </c:pt>
                <c:pt idx="14">
                  <c:v>100.74377911081567</c:v>
                </c:pt>
                <c:pt idx="15">
                  <c:v>100.68258094685265</c:v>
                </c:pt>
                <c:pt idx="16">
                  <c:v>100.74569439073073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A8-4654-B7CB-46B650233ADF}"/>
            </c:ext>
          </c:extLst>
        </c:ser>
        <c:ser>
          <c:idx val="11"/>
          <c:order val="10"/>
          <c:tx>
            <c:strRef>
              <c:f>'2023.1月を100％とした時の活性変化率'!$L$1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97.493138902793646</c:v>
                </c:pt>
                <c:pt idx="2">
                  <c:v>97.222875195282768</c:v>
                </c:pt>
                <c:pt idx="3">
                  <c:v>97.400071498117853</c:v>
                </c:pt>
                <c:pt idx="4">
                  <c:v>96.782058498686268</c:v>
                </c:pt>
                <c:pt idx="5">
                  <c:v>96.822769454399079</c:v>
                </c:pt>
                <c:pt idx="6">
                  <c:v>96.637914173755732</c:v>
                </c:pt>
                <c:pt idx="7">
                  <c:v>97.097367415814361</c:v>
                </c:pt>
                <c:pt idx="8">
                  <c:v>96.659424560783592</c:v>
                </c:pt>
                <c:pt idx="9">
                  <c:v>96.936702454852224</c:v>
                </c:pt>
                <c:pt idx="10">
                  <c:v>96.803977222228795</c:v>
                </c:pt>
                <c:pt idx="11">
                  <c:v>96.412942692914839</c:v>
                </c:pt>
                <c:pt idx="12">
                  <c:v>96.033261682899948</c:v>
                </c:pt>
                <c:pt idx="13">
                  <c:v>96.574624533556403</c:v>
                </c:pt>
                <c:pt idx="14">
                  <c:v>96.169213734952322</c:v>
                </c:pt>
                <c:pt idx="15">
                  <c:v>96.406516120183667</c:v>
                </c:pt>
                <c:pt idx="16">
                  <c:v>95.675614988046178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A8-4654-B7CB-46B650233ADF}"/>
            </c:ext>
          </c:extLst>
        </c:ser>
        <c:ser>
          <c:idx val="24"/>
          <c:order val="11"/>
          <c:tx>
            <c:strRef>
              <c:f>'2023.1月を100％とした時の活性変化率'!$M$1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100.80579721468719</c:v>
                </c:pt>
                <c:pt idx="2">
                  <c:v>99.526899082180137</c:v>
                </c:pt>
                <c:pt idx="3">
                  <c:v>100.42486139941344</c:v>
                </c:pt>
                <c:pt idx="4">
                  <c:v>100.99560816548545</c:v>
                </c:pt>
                <c:pt idx="5">
                  <c:v>100.39699449291358</c:v>
                </c:pt>
                <c:pt idx="6">
                  <c:v>100.2274571380833</c:v>
                </c:pt>
                <c:pt idx="7">
                  <c:v>100.78319937052878</c:v>
                </c:pt>
                <c:pt idx="8">
                  <c:v>100.7275151908816</c:v>
                </c:pt>
                <c:pt idx="9">
                  <c:v>100.88803599531656</c:v>
                </c:pt>
                <c:pt idx="10">
                  <c:v>100.21764971947577</c:v>
                </c:pt>
                <c:pt idx="11">
                  <c:v>100.4154593486749</c:v>
                </c:pt>
                <c:pt idx="12">
                  <c:v>100.32525084073912</c:v>
                </c:pt>
                <c:pt idx="13">
                  <c:v>100.52245955732322</c:v>
                </c:pt>
                <c:pt idx="14">
                  <c:v>99.983897689611823</c:v>
                </c:pt>
                <c:pt idx="15">
                  <c:v>99.007247436923436</c:v>
                </c:pt>
                <c:pt idx="16">
                  <c:v>99.049535673761966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A8-4654-B7CB-46B650233ADF}"/>
            </c:ext>
          </c:extLst>
        </c:ser>
        <c:ser>
          <c:idx val="16"/>
          <c:order val="12"/>
          <c:tx>
            <c:strRef>
              <c:f>'2023.1月を100％とした時の活性変化率'!$N$1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100.21935626731329</c:v>
                </c:pt>
                <c:pt idx="2">
                  <c:v>100.58067728462628</c:v>
                </c:pt>
                <c:pt idx="3">
                  <c:v>100.8969057056399</c:v>
                </c:pt>
                <c:pt idx="4">
                  <c:v>100.80134916941709</c:v>
                </c:pt>
                <c:pt idx="5">
                  <c:v>100.73208638134601</c:v>
                </c:pt>
                <c:pt idx="6">
                  <c:v>100.5810600538193</c:v>
                </c:pt>
                <c:pt idx="7">
                  <c:v>100.58293982814493</c:v>
                </c:pt>
                <c:pt idx="8">
                  <c:v>100.31330871545241</c:v>
                </c:pt>
                <c:pt idx="9">
                  <c:v>100.69366294653308</c:v>
                </c:pt>
                <c:pt idx="10">
                  <c:v>100.58459724405023</c:v>
                </c:pt>
                <c:pt idx="11">
                  <c:v>100.51923561557123</c:v>
                </c:pt>
                <c:pt idx="12">
                  <c:v>100.87695274224654</c:v>
                </c:pt>
                <c:pt idx="13">
                  <c:v>100.3507940024144</c:v>
                </c:pt>
                <c:pt idx="14">
                  <c:v>100.45713192339866</c:v>
                </c:pt>
                <c:pt idx="15">
                  <c:v>100.80871074027851</c:v>
                </c:pt>
                <c:pt idx="16">
                  <c:v>100.82325472513855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0A8-4654-B7CB-46B650233ADF}"/>
            </c:ext>
          </c:extLst>
        </c:ser>
        <c:ser>
          <c:idx val="14"/>
          <c:order val="13"/>
          <c:tx>
            <c:strRef>
              <c:f>'2023.1月を100％とした時の活性変化率'!$O$1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100.22533372282854</c:v>
                </c:pt>
                <c:pt idx="2">
                  <c:v>100.45541422355883</c:v>
                </c:pt>
                <c:pt idx="3">
                  <c:v>100.4774185303271</c:v>
                </c:pt>
                <c:pt idx="4">
                  <c:v>99.959476209853165</c:v>
                </c:pt>
                <c:pt idx="5">
                  <c:v>100.65834116425816</c:v>
                </c:pt>
                <c:pt idx="6">
                  <c:v>100.54234610339081</c:v>
                </c:pt>
                <c:pt idx="7">
                  <c:v>100.79252291468588</c:v>
                </c:pt>
                <c:pt idx="8">
                  <c:v>100.67587053142384</c:v>
                </c:pt>
                <c:pt idx="9">
                  <c:v>100.71716107675388</c:v>
                </c:pt>
                <c:pt idx="10">
                  <c:v>100.16471960556746</c:v>
                </c:pt>
                <c:pt idx="11">
                  <c:v>99.754314658938057</c:v>
                </c:pt>
                <c:pt idx="12">
                  <c:v>100.16291524786777</c:v>
                </c:pt>
                <c:pt idx="13">
                  <c:v>100.2497016662345</c:v>
                </c:pt>
                <c:pt idx="14">
                  <c:v>100.34180532984745</c:v>
                </c:pt>
                <c:pt idx="15">
                  <c:v>100.2464296813308</c:v>
                </c:pt>
                <c:pt idx="16">
                  <c:v>100.4098158568687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0A8-4654-B7CB-46B650233ADF}"/>
            </c:ext>
          </c:extLst>
        </c:ser>
        <c:ser>
          <c:idx val="15"/>
          <c:order val="14"/>
          <c:tx>
            <c:strRef>
              <c:f>'2023.1月を100％とした時の活性変化率'!$P$1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>
              <a:solidFill>
                <a:srgbClr val="E3E3E3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E3E3E3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100.44318935630059</c:v>
                </c:pt>
                <c:pt idx="2">
                  <c:v>100.28504952387505</c:v>
                </c:pt>
                <c:pt idx="3">
                  <c:v>100.19575703501611</c:v>
                </c:pt>
                <c:pt idx="4">
                  <c:v>100.49910164929024</c:v>
                </c:pt>
                <c:pt idx="5">
                  <c:v>100.61248199002048</c:v>
                </c:pt>
                <c:pt idx="6">
                  <c:v>100.48964942837596</c:v>
                </c:pt>
                <c:pt idx="7">
                  <c:v>100.22181591583276</c:v>
                </c:pt>
                <c:pt idx="8">
                  <c:v>100.51723940283806</c:v>
                </c:pt>
                <c:pt idx="9">
                  <c:v>100.55183481162841</c:v>
                </c:pt>
                <c:pt idx="10">
                  <c:v>100.45370377551973</c:v>
                </c:pt>
                <c:pt idx="11">
                  <c:v>100.17113496733097</c:v>
                </c:pt>
                <c:pt idx="12">
                  <c:v>100.11757301972357</c:v>
                </c:pt>
                <c:pt idx="13">
                  <c:v>100.02600200772748</c:v>
                </c:pt>
                <c:pt idx="14">
                  <c:v>100.00413280675855</c:v>
                </c:pt>
                <c:pt idx="15">
                  <c:v>100.08721862136309</c:v>
                </c:pt>
                <c:pt idx="16">
                  <c:v>100.35876229776389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0A8-4654-B7CB-46B650233ADF}"/>
            </c:ext>
          </c:extLst>
        </c:ser>
        <c:ser>
          <c:idx val="0"/>
          <c:order val="15"/>
          <c:tx>
            <c:strRef>
              <c:f>'2023.1月を100％とした時の活性変化率'!$Q$1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100.3040680491951</c:v>
                </c:pt>
                <c:pt idx="2">
                  <c:v>100.26441349173085</c:v>
                </c:pt>
                <c:pt idx="3">
                  <c:v>100.31968181054467</c:v>
                </c:pt>
                <c:pt idx="4">
                  <c:v>100.4088905497324</c:v>
                </c:pt>
                <c:pt idx="5">
                  <c:v>100.45329044644753</c:v>
                </c:pt>
                <c:pt idx="6">
                  <c:v>100.74242100322668</c:v>
                </c:pt>
                <c:pt idx="7">
                  <c:v>100.94168459941901</c:v>
                </c:pt>
                <c:pt idx="8">
                  <c:v>100.74242894443957</c:v>
                </c:pt>
                <c:pt idx="9">
                  <c:v>100.52361595049457</c:v>
                </c:pt>
                <c:pt idx="10">
                  <c:v>100.256725875287</c:v>
                </c:pt>
                <c:pt idx="11">
                  <c:v>100.24071498538186</c:v>
                </c:pt>
                <c:pt idx="12">
                  <c:v>100.22178282503451</c:v>
                </c:pt>
                <c:pt idx="13">
                  <c:v>100.50372104533736</c:v>
                </c:pt>
                <c:pt idx="14">
                  <c:v>100.1727729973549</c:v>
                </c:pt>
                <c:pt idx="15">
                  <c:v>100.4765806997622</c:v>
                </c:pt>
                <c:pt idx="16">
                  <c:v>100.57878200638967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0A8-4654-B7CB-46B650233ADF}"/>
            </c:ext>
          </c:extLst>
        </c:ser>
        <c:ser>
          <c:idx val="1"/>
          <c:order val="16"/>
          <c:tx>
            <c:strRef>
              <c:f>'2023.1月を100％とした時の活性変化率'!$R$1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100.00197835721885</c:v>
                </c:pt>
                <c:pt idx="2">
                  <c:v>99.68551118975904</c:v>
                </c:pt>
                <c:pt idx="3">
                  <c:v>99.680220669820031</c:v>
                </c:pt>
                <c:pt idx="4">
                  <c:v>99.515641793380382</c:v>
                </c:pt>
                <c:pt idx="5">
                  <c:v>99.869794190074813</c:v>
                </c:pt>
                <c:pt idx="6">
                  <c:v>99.997638771694398</c:v>
                </c:pt>
                <c:pt idx="7">
                  <c:v>99.859172544412061</c:v>
                </c:pt>
                <c:pt idx="8">
                  <c:v>99.731972835580791</c:v>
                </c:pt>
                <c:pt idx="9">
                  <c:v>99.81423922550924</c:v>
                </c:pt>
                <c:pt idx="10">
                  <c:v>99.98033786611451</c:v>
                </c:pt>
                <c:pt idx="11">
                  <c:v>99.977520004420498</c:v>
                </c:pt>
                <c:pt idx="12">
                  <c:v>100.30447325024345</c:v>
                </c:pt>
                <c:pt idx="13">
                  <c:v>100.11343486325077</c:v>
                </c:pt>
                <c:pt idx="14">
                  <c:v>99.982627543499206</c:v>
                </c:pt>
                <c:pt idx="15">
                  <c:v>100.06782943258649</c:v>
                </c:pt>
                <c:pt idx="16">
                  <c:v>100.0609939177146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0A8-4654-B7CB-46B650233ADF}"/>
            </c:ext>
          </c:extLst>
        </c:ser>
        <c:ser>
          <c:idx val="2"/>
          <c:order val="17"/>
          <c:tx>
            <c:strRef>
              <c:f>'2023.1月を100％とした時の活性変化率'!$S$1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100.8918597675641</c:v>
                </c:pt>
                <c:pt idx="2">
                  <c:v>100.67315962230568</c:v>
                </c:pt>
                <c:pt idx="3">
                  <c:v>100.61589131929021</c:v>
                </c:pt>
                <c:pt idx="4">
                  <c:v>100.59201012917454</c:v>
                </c:pt>
                <c:pt idx="5">
                  <c:v>100.27590895466787</c:v>
                </c:pt>
                <c:pt idx="6">
                  <c:v>100.72739913304257</c:v>
                </c:pt>
                <c:pt idx="7">
                  <c:v>100.62124767180806</c:v>
                </c:pt>
                <c:pt idx="8">
                  <c:v>100.55253613684332</c:v>
                </c:pt>
                <c:pt idx="9">
                  <c:v>100.2560732447651</c:v>
                </c:pt>
                <c:pt idx="10">
                  <c:v>99.859132661246591</c:v>
                </c:pt>
                <c:pt idx="11">
                  <c:v>100.16102673216423</c:v>
                </c:pt>
                <c:pt idx="12">
                  <c:v>100.44518572834853</c:v>
                </c:pt>
                <c:pt idx="13">
                  <c:v>100.28206165129474</c:v>
                </c:pt>
                <c:pt idx="14">
                  <c:v>100.49567030512601</c:v>
                </c:pt>
                <c:pt idx="15">
                  <c:v>100.51881770737454</c:v>
                </c:pt>
                <c:pt idx="16">
                  <c:v>100.04147628621787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0A8-4654-B7CB-46B650233ADF}"/>
            </c:ext>
          </c:extLst>
        </c:ser>
        <c:ser>
          <c:idx val="3"/>
          <c:order val="18"/>
          <c:tx>
            <c:strRef>
              <c:f>'2023.1月を100％とした時の活性変化率'!$T$1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99.923800832729199</c:v>
                </c:pt>
                <c:pt idx="2">
                  <c:v>99.935331170768833</c:v>
                </c:pt>
                <c:pt idx="3">
                  <c:v>100.03974884446048</c:v>
                </c:pt>
                <c:pt idx="4">
                  <c:v>100.06867592777355</c:v>
                </c:pt>
                <c:pt idx="5">
                  <c:v>100.32576347732405</c:v>
                </c:pt>
                <c:pt idx="6">
                  <c:v>100.2199293754967</c:v>
                </c:pt>
                <c:pt idx="7">
                  <c:v>100.12396824979947</c:v>
                </c:pt>
                <c:pt idx="8">
                  <c:v>99.955439424902622</c:v>
                </c:pt>
                <c:pt idx="9">
                  <c:v>100.1122454937809</c:v>
                </c:pt>
                <c:pt idx="10">
                  <c:v>99.708639045865894</c:v>
                </c:pt>
                <c:pt idx="11">
                  <c:v>99.831835646484507</c:v>
                </c:pt>
                <c:pt idx="12">
                  <c:v>100.3855595452342</c:v>
                </c:pt>
                <c:pt idx="13">
                  <c:v>100.27795742728505</c:v>
                </c:pt>
                <c:pt idx="14">
                  <c:v>100.25612835964759</c:v>
                </c:pt>
                <c:pt idx="15">
                  <c:v>100.14282921877835</c:v>
                </c:pt>
                <c:pt idx="16">
                  <c:v>99.98055308090521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0A8-4654-B7CB-46B650233ADF}"/>
            </c:ext>
          </c:extLst>
        </c:ser>
        <c:ser>
          <c:idx val="4"/>
          <c:order val="19"/>
          <c:tx>
            <c:strRef>
              <c:f>'2023.1月を100％とした時の活性変化率'!$U$1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100.44266156271149</c:v>
                </c:pt>
                <c:pt idx="2">
                  <c:v>100.32073762788308</c:v>
                </c:pt>
                <c:pt idx="3">
                  <c:v>100.04208981404261</c:v>
                </c:pt>
                <c:pt idx="4">
                  <c:v>100.17310232320075</c:v>
                </c:pt>
                <c:pt idx="5">
                  <c:v>100.36578756690216</c:v>
                </c:pt>
                <c:pt idx="6">
                  <c:v>100.23222337046703</c:v>
                </c:pt>
                <c:pt idx="7">
                  <c:v>100.12622087356455</c:v>
                </c:pt>
                <c:pt idx="8">
                  <c:v>100.0560608297848</c:v>
                </c:pt>
                <c:pt idx="9">
                  <c:v>100.30002775807449</c:v>
                </c:pt>
                <c:pt idx="10">
                  <c:v>100.31561554228068</c:v>
                </c:pt>
                <c:pt idx="11">
                  <c:v>100.40927648803546</c:v>
                </c:pt>
                <c:pt idx="12">
                  <c:v>100.32884556474093</c:v>
                </c:pt>
                <c:pt idx="13">
                  <c:v>100.15240479700449</c:v>
                </c:pt>
                <c:pt idx="14">
                  <c:v>100.01174104479631</c:v>
                </c:pt>
                <c:pt idx="15">
                  <c:v>100.18001310534825</c:v>
                </c:pt>
                <c:pt idx="16">
                  <c:v>100.29694561121954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0A8-4654-B7CB-46B650233ADF}"/>
            </c:ext>
          </c:extLst>
        </c:ser>
        <c:ser>
          <c:idx val="5"/>
          <c:order val="20"/>
          <c:tx>
            <c:strRef>
              <c:f>'2023.1月を100％とした時の活性変化率'!$V$1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99.992293681286668</c:v>
                </c:pt>
                <c:pt idx="2">
                  <c:v>99.947494146952536</c:v>
                </c:pt>
                <c:pt idx="3">
                  <c:v>100.53761584227259</c:v>
                </c:pt>
                <c:pt idx="4">
                  <c:v>100.49882435837635</c:v>
                </c:pt>
                <c:pt idx="5">
                  <c:v>100.14835245426428</c:v>
                </c:pt>
                <c:pt idx="6">
                  <c:v>100.24957801589427</c:v>
                </c:pt>
                <c:pt idx="7">
                  <c:v>100.27697353093998</c:v>
                </c:pt>
                <c:pt idx="8">
                  <c:v>100.2027895482862</c:v>
                </c:pt>
                <c:pt idx="9">
                  <c:v>100.47545265312723</c:v>
                </c:pt>
                <c:pt idx="10">
                  <c:v>99.796078666288963</c:v>
                </c:pt>
                <c:pt idx="11">
                  <c:v>100.02985164515312</c:v>
                </c:pt>
                <c:pt idx="12">
                  <c:v>99.79942728279832</c:v>
                </c:pt>
                <c:pt idx="13">
                  <c:v>99.90502784894943</c:v>
                </c:pt>
                <c:pt idx="14">
                  <c:v>99.660028629162341</c:v>
                </c:pt>
                <c:pt idx="15">
                  <c:v>99.674134237846687</c:v>
                </c:pt>
                <c:pt idx="16">
                  <c:v>99.898729059620948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C0A8-4654-B7CB-46B650233ADF}"/>
            </c:ext>
          </c:extLst>
        </c:ser>
        <c:ser>
          <c:idx val="6"/>
          <c:order val="21"/>
          <c:tx>
            <c:strRef>
              <c:f>'2023.1月を100％とした時の活性変化率'!$W$1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100.00256558338504</c:v>
                </c:pt>
                <c:pt idx="2">
                  <c:v>100.23995198659874</c:v>
                </c:pt>
                <c:pt idx="3">
                  <c:v>100.62973449326731</c:v>
                </c:pt>
                <c:pt idx="4">
                  <c:v>100.72720170608433</c:v>
                </c:pt>
                <c:pt idx="5">
                  <c:v>100.27236976707843</c:v>
                </c:pt>
                <c:pt idx="6">
                  <c:v>100.56277880223486</c:v>
                </c:pt>
                <c:pt idx="7">
                  <c:v>100.75374421893474</c:v>
                </c:pt>
                <c:pt idx="8">
                  <c:v>100.42434917497214</c:v>
                </c:pt>
                <c:pt idx="9">
                  <c:v>100.55291563911494</c:v>
                </c:pt>
                <c:pt idx="10">
                  <c:v>100.43775365753693</c:v>
                </c:pt>
                <c:pt idx="11">
                  <c:v>100.68214092750803</c:v>
                </c:pt>
                <c:pt idx="12">
                  <c:v>100.71250868837313</c:v>
                </c:pt>
                <c:pt idx="13">
                  <c:v>100.69945929580567</c:v>
                </c:pt>
                <c:pt idx="14">
                  <c:v>100.58835192519433</c:v>
                </c:pt>
                <c:pt idx="15">
                  <c:v>100.38714190413395</c:v>
                </c:pt>
                <c:pt idx="16">
                  <c:v>100.28417562289749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0A8-4654-B7CB-46B650233ADF}"/>
            </c:ext>
          </c:extLst>
        </c:ser>
        <c:ser>
          <c:idx val="7"/>
          <c:order val="22"/>
          <c:tx>
            <c:strRef>
              <c:f>'2023.1月を100％とした時の活性変化率'!$X$1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99.868955727214669</c:v>
                </c:pt>
                <c:pt idx="2">
                  <c:v>100.36349043920303</c:v>
                </c:pt>
                <c:pt idx="3">
                  <c:v>100.33212586888402</c:v>
                </c:pt>
                <c:pt idx="4">
                  <c:v>100.47344466392315</c:v>
                </c:pt>
                <c:pt idx="5">
                  <c:v>100.29246836642886</c:v>
                </c:pt>
                <c:pt idx="6">
                  <c:v>100.15695040485892</c:v>
                </c:pt>
                <c:pt idx="7">
                  <c:v>100.32845615836867</c:v>
                </c:pt>
                <c:pt idx="8">
                  <c:v>100.24646638796099</c:v>
                </c:pt>
                <c:pt idx="9">
                  <c:v>100.44751034966335</c:v>
                </c:pt>
                <c:pt idx="10">
                  <c:v>99.948290538543716</c:v>
                </c:pt>
                <c:pt idx="11">
                  <c:v>99.954711653317531</c:v>
                </c:pt>
                <c:pt idx="12">
                  <c:v>100.19363588207216</c:v>
                </c:pt>
                <c:pt idx="13">
                  <c:v>100.21534232270059</c:v>
                </c:pt>
                <c:pt idx="14">
                  <c:v>99.965402285955889</c:v>
                </c:pt>
                <c:pt idx="15">
                  <c:v>100.10182663001042</c:v>
                </c:pt>
                <c:pt idx="16">
                  <c:v>100.14975413164602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0A8-4654-B7CB-46B650233ADF}"/>
            </c:ext>
          </c:extLst>
        </c:ser>
        <c:ser>
          <c:idx val="23"/>
          <c:order val="23"/>
          <c:tx>
            <c:strRef>
              <c:f>'2023.1月を100％とした時の活性変化率'!$Y$1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99.936938074899103</c:v>
                </c:pt>
                <c:pt idx="2">
                  <c:v>99.916861064970732</c:v>
                </c:pt>
                <c:pt idx="3">
                  <c:v>99.755564996777196</c:v>
                </c:pt>
                <c:pt idx="4">
                  <c:v>99.922814104909691</c:v>
                </c:pt>
                <c:pt idx="5">
                  <c:v>99.906194100034469</c:v>
                </c:pt>
                <c:pt idx="6">
                  <c:v>100.15836370809632</c:v>
                </c:pt>
                <c:pt idx="7">
                  <c:v>100.26362651482086</c:v>
                </c:pt>
                <c:pt idx="8">
                  <c:v>100.04161024416996</c:v>
                </c:pt>
                <c:pt idx="9">
                  <c:v>100.12167392942726</c:v>
                </c:pt>
                <c:pt idx="10">
                  <c:v>100.39423225369713</c:v>
                </c:pt>
                <c:pt idx="11">
                  <c:v>100.49734652936515</c:v>
                </c:pt>
                <c:pt idx="12">
                  <c:v>100.28422317363879</c:v>
                </c:pt>
                <c:pt idx="13">
                  <c:v>100.36295122169363</c:v>
                </c:pt>
                <c:pt idx="14">
                  <c:v>99.949583784856216</c:v>
                </c:pt>
                <c:pt idx="15">
                  <c:v>99.955613618970034</c:v>
                </c:pt>
                <c:pt idx="16">
                  <c:v>100.02014451994867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0A8-4654-B7CB-46B650233ADF}"/>
            </c:ext>
          </c:extLst>
        </c:ser>
        <c:ser>
          <c:idx val="29"/>
          <c:order val="24"/>
          <c:tx>
            <c:strRef>
              <c:f>'2023.1月を100％とした時の活性変化率'!$Z$1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100.50705590716169</c:v>
                </c:pt>
                <c:pt idx="2">
                  <c:v>100.84338578004694</c:v>
                </c:pt>
                <c:pt idx="3">
                  <c:v>100.60495803757621</c:v>
                </c:pt>
                <c:pt idx="4">
                  <c:v>99.990544967761522</c:v>
                </c:pt>
                <c:pt idx="5">
                  <c:v>100.27819738359354</c:v>
                </c:pt>
                <c:pt idx="6">
                  <c:v>100.18787335092412</c:v>
                </c:pt>
                <c:pt idx="7">
                  <c:v>100.73573899672441</c:v>
                </c:pt>
                <c:pt idx="8">
                  <c:v>100.51153010348526</c:v>
                </c:pt>
                <c:pt idx="9">
                  <c:v>100.53938882105957</c:v>
                </c:pt>
                <c:pt idx="10">
                  <c:v>100.47800617064446</c:v>
                </c:pt>
                <c:pt idx="11">
                  <c:v>100.55314244311191</c:v>
                </c:pt>
                <c:pt idx="12">
                  <c:v>100.57897304651944</c:v>
                </c:pt>
                <c:pt idx="13">
                  <c:v>100.74345550397319</c:v>
                </c:pt>
                <c:pt idx="14">
                  <c:v>100.92990864809485</c:v>
                </c:pt>
                <c:pt idx="15">
                  <c:v>100.8409934196147</c:v>
                </c:pt>
                <c:pt idx="16">
                  <c:v>100.85328557147896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0A8-4654-B7CB-46B650233ADF}"/>
            </c:ext>
          </c:extLst>
        </c:ser>
        <c:ser>
          <c:idx val="22"/>
          <c:order val="25"/>
          <c:tx>
            <c:strRef>
              <c:f>'2023.1月を100％とした時の活性変化率'!$AA$1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99.674104392279844</c:v>
                </c:pt>
                <c:pt idx="2">
                  <c:v>99.780428788871689</c:v>
                </c:pt>
                <c:pt idx="3">
                  <c:v>99.747287821980436</c:v>
                </c:pt>
                <c:pt idx="4">
                  <c:v>99.729403965748105</c:v>
                </c:pt>
                <c:pt idx="5">
                  <c:v>99.632092295119435</c:v>
                </c:pt>
                <c:pt idx="6">
                  <c:v>99.708275940620766</c:v>
                </c:pt>
                <c:pt idx="7">
                  <c:v>99.594550035683199</c:v>
                </c:pt>
                <c:pt idx="8">
                  <c:v>99.526101424495351</c:v>
                </c:pt>
                <c:pt idx="9">
                  <c:v>99.560012214729383</c:v>
                </c:pt>
                <c:pt idx="10">
                  <c:v>99.978189737617157</c:v>
                </c:pt>
                <c:pt idx="11">
                  <c:v>100.05599555606859</c:v>
                </c:pt>
                <c:pt idx="12">
                  <c:v>99.835534845114765</c:v>
                </c:pt>
                <c:pt idx="13">
                  <c:v>99.907204668996442</c:v>
                </c:pt>
                <c:pt idx="14">
                  <c:v>99.86839971860428</c:v>
                </c:pt>
                <c:pt idx="15">
                  <c:v>99.923071962314353</c:v>
                </c:pt>
                <c:pt idx="16">
                  <c:v>100.33271703703093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0A8-4654-B7CB-46B650233ADF}"/>
            </c:ext>
          </c:extLst>
        </c:ser>
        <c:ser>
          <c:idx val="25"/>
          <c:order val="26"/>
          <c:tx>
            <c:strRef>
              <c:f>'2023.1月を100％とした時の活性変化率'!$AB$1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99.532700571467743</c:v>
                </c:pt>
                <c:pt idx="2">
                  <c:v>99.25718035498339</c:v>
                </c:pt>
                <c:pt idx="3">
                  <c:v>99.476891523495581</c:v>
                </c:pt>
                <c:pt idx="4">
                  <c:v>99.579518674663703</c:v>
                </c:pt>
                <c:pt idx="5">
                  <c:v>99.922411195722063</c:v>
                </c:pt>
                <c:pt idx="6">
                  <c:v>100.15420913545496</c:v>
                </c:pt>
                <c:pt idx="7">
                  <c:v>100.21955621660213</c:v>
                </c:pt>
                <c:pt idx="8">
                  <c:v>99.973403938838686</c:v>
                </c:pt>
                <c:pt idx="9">
                  <c:v>99.913358815721779</c:v>
                </c:pt>
                <c:pt idx="10">
                  <c:v>99.564801897254156</c:v>
                </c:pt>
                <c:pt idx="11">
                  <c:v>99.525059313049454</c:v>
                </c:pt>
                <c:pt idx="12">
                  <c:v>99.085469521041077</c:v>
                </c:pt>
                <c:pt idx="13">
                  <c:v>99.020339928871266</c:v>
                </c:pt>
                <c:pt idx="14">
                  <c:v>99.26262581681145</c:v>
                </c:pt>
                <c:pt idx="15">
                  <c:v>99.14387620846297</c:v>
                </c:pt>
                <c:pt idx="16">
                  <c:v>99.154283272602513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C0A8-4654-B7CB-46B650233ADF}"/>
            </c:ext>
          </c:extLst>
        </c:ser>
        <c:ser>
          <c:idx val="26"/>
          <c:order val="27"/>
          <c:tx>
            <c:strRef>
              <c:f>'2023.1月を100％とした時の活性変化率'!$AC$1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101.04606153372559</c:v>
                </c:pt>
                <c:pt idx="2">
                  <c:v>100.93591136021185</c:v>
                </c:pt>
                <c:pt idx="3">
                  <c:v>100.16096738989391</c:v>
                </c:pt>
                <c:pt idx="4">
                  <c:v>100.51014261170947</c:v>
                </c:pt>
                <c:pt idx="5">
                  <c:v>100.27367036538564</c:v>
                </c:pt>
                <c:pt idx="6">
                  <c:v>100.31765710304667</c:v>
                </c:pt>
                <c:pt idx="7">
                  <c:v>100.26973197039801</c:v>
                </c:pt>
                <c:pt idx="8">
                  <c:v>101.14182373704885</c:v>
                </c:pt>
                <c:pt idx="9">
                  <c:v>101.28023451865434</c:v>
                </c:pt>
                <c:pt idx="10">
                  <c:v>100.97892065738327</c:v>
                </c:pt>
                <c:pt idx="11">
                  <c:v>100.34519111826424</c:v>
                </c:pt>
                <c:pt idx="12">
                  <c:v>100.97490728432217</c:v>
                </c:pt>
                <c:pt idx="13">
                  <c:v>100.30484316406614</c:v>
                </c:pt>
                <c:pt idx="14">
                  <c:v>101.09071369867854</c:v>
                </c:pt>
                <c:pt idx="15">
                  <c:v>100.50497688264082</c:v>
                </c:pt>
                <c:pt idx="16">
                  <c:v>100.53736980237899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0A8-4654-B7CB-46B650233ADF}"/>
            </c:ext>
          </c:extLst>
        </c:ser>
        <c:ser>
          <c:idx val="27"/>
          <c:order val="28"/>
          <c:tx>
            <c:strRef>
              <c:f>'2023.1月を100％とした時の活性変化率'!$AD$1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99.534520498751036</c:v>
                </c:pt>
                <c:pt idx="2">
                  <c:v>100.02714431282973</c:v>
                </c:pt>
                <c:pt idx="3">
                  <c:v>99.175689659380083</c:v>
                </c:pt>
                <c:pt idx="4">
                  <c:v>98.318991834967903</c:v>
                </c:pt>
                <c:pt idx="5">
                  <c:v>100.0695801164084</c:v>
                </c:pt>
                <c:pt idx="6">
                  <c:v>101.01114632813891</c:v>
                </c:pt>
                <c:pt idx="7">
                  <c:v>102.64437591568915</c:v>
                </c:pt>
                <c:pt idx="8">
                  <c:v>102.09706439684258</c:v>
                </c:pt>
                <c:pt idx="9">
                  <c:v>102.44846369801198</c:v>
                </c:pt>
                <c:pt idx="10">
                  <c:v>102.35587911694719</c:v>
                </c:pt>
                <c:pt idx="11">
                  <c:v>101.72160553843106</c:v>
                </c:pt>
                <c:pt idx="12">
                  <c:v>102.14357165872872</c:v>
                </c:pt>
                <c:pt idx="13">
                  <c:v>101.92343531132767</c:v>
                </c:pt>
                <c:pt idx="14">
                  <c:v>102.49136332133288</c:v>
                </c:pt>
                <c:pt idx="15">
                  <c:v>100.81487350898888</c:v>
                </c:pt>
                <c:pt idx="16">
                  <c:v>100.53328340399244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0A8-4654-B7CB-46B650233ADF}"/>
            </c:ext>
          </c:extLst>
        </c:ser>
        <c:ser>
          <c:idx val="28"/>
          <c:order val="29"/>
          <c:tx>
            <c:strRef>
              <c:f>'2023.1月を100％とした時の活性変化率'!$AE$1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'2023.1月を100％とした時の活性変化率'!$A$2:$A$19</c:f>
              <c:strCache>
                <c:ptCount val="18"/>
                <c:pt idx="0">
                  <c:v>23.01</c:v>
                </c:pt>
                <c:pt idx="1">
                  <c:v>02</c:v>
                </c:pt>
                <c:pt idx="2">
                  <c:v>03</c:v>
                </c:pt>
                <c:pt idx="3">
                  <c:v>04</c:v>
                </c:pt>
                <c:pt idx="4">
                  <c:v>05</c:v>
                </c:pt>
                <c:pt idx="5">
                  <c:v>06</c:v>
                </c:pt>
                <c:pt idx="6">
                  <c:v>07</c:v>
                </c:pt>
                <c:pt idx="7">
                  <c:v>08</c:v>
                </c:pt>
                <c:pt idx="8">
                  <c:v>09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24.01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</c:strCache>
            </c:strRef>
          </c:cat>
          <c:val>
            <c:numRef>
              <c:f>'2023.1月を100％とした時の活性変化率'!$AE$2:$AE$19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101.27803178383689</c:v>
                </c:pt>
                <c:pt idx="2">
                  <c:v>102.3116771593335</c:v>
                </c:pt>
                <c:pt idx="3">
                  <c:v>102.53362560970226</c:v>
                </c:pt>
                <c:pt idx="4">
                  <c:v>102.29270699149559</c:v>
                </c:pt>
                <c:pt idx="5">
                  <c:v>101.32808540074896</c:v>
                </c:pt>
                <c:pt idx="6">
                  <c:v>100.66591184610031</c:v>
                </c:pt>
                <c:pt idx="7">
                  <c:v>101.4148259648986</c:v>
                </c:pt>
                <c:pt idx="8">
                  <c:v>102.18096958327672</c:v>
                </c:pt>
                <c:pt idx="9">
                  <c:v>102.74582467117055</c:v>
                </c:pt>
                <c:pt idx="10">
                  <c:v>101.63354114827368</c:v>
                </c:pt>
                <c:pt idx="11">
                  <c:v>101.23516224335214</c:v>
                </c:pt>
                <c:pt idx="12">
                  <c:v>101.49561318099813</c:v>
                </c:pt>
                <c:pt idx="13">
                  <c:v>101.60668274704175</c:v>
                </c:pt>
                <c:pt idx="14">
                  <c:v>102.05134232524919</c:v>
                </c:pt>
                <c:pt idx="15">
                  <c:v>102.37837099007163</c:v>
                </c:pt>
                <c:pt idx="16">
                  <c:v>101.94192134762514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0A8-4654-B7CB-46B650233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46496"/>
        <c:axId val="129552768"/>
      </c:lineChart>
      <c:catAx>
        <c:axId val="1295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955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52768"/>
        <c:scaling>
          <c:orientation val="minMax"/>
          <c:max val="108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2954649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168E-3"/>
          <c:w val="7.3842257217847124E-2"/>
          <c:h val="0.993521585663860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84385382064667E-2"/>
          <c:y val="7.6923192492777168E-2"/>
          <c:w val="0.6225156055031581"/>
          <c:h val="0.78461656342632657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0">
                  <c:v>108.77297297297299</c:v>
                </c:pt>
                <c:pt idx="1">
                  <c:v>108.80882352941177</c:v>
                </c:pt>
                <c:pt idx="2">
                  <c:v>108.70789473684209</c:v>
                </c:pt>
                <c:pt idx="3">
                  <c:v>108.8</c:v>
                </c:pt>
                <c:pt idx="4">
                  <c:v>108.87187500000003</c:v>
                </c:pt>
                <c:pt idx="5">
                  <c:v>108.78823529411767</c:v>
                </c:pt>
                <c:pt idx="6">
                  <c:v>108.53750000000001</c:v>
                </c:pt>
                <c:pt idx="7">
                  <c:v>108.55769230769232</c:v>
                </c:pt>
                <c:pt idx="8">
                  <c:v>108.45454545454545</c:v>
                </c:pt>
                <c:pt idx="9">
                  <c:v>108.44500000000001</c:v>
                </c:pt>
                <c:pt idx="10">
                  <c:v>108.41500000000001</c:v>
                </c:pt>
                <c:pt idx="11">
                  <c:v>108.7</c:v>
                </c:pt>
                <c:pt idx="12">
                  <c:v>108.73999999999998</c:v>
                </c:pt>
                <c:pt idx="13">
                  <c:v>108.41</c:v>
                </c:pt>
                <c:pt idx="14">
                  <c:v>108.4375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8-424F-9BD1-24EF6C3BA5DE}"/>
            </c:ext>
          </c:extLst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0">
                  <c:v>108.23529411764706</c:v>
                </c:pt>
                <c:pt idx="1">
                  <c:v>108.24375000000001</c:v>
                </c:pt>
                <c:pt idx="2">
                  <c:v>107.68235294117648</c:v>
                </c:pt>
                <c:pt idx="3">
                  <c:v>107.54705882352943</c:v>
                </c:pt>
                <c:pt idx="4">
                  <c:v>107.91764705882352</c:v>
                </c:pt>
                <c:pt idx="5">
                  <c:v>107.97619047619045</c:v>
                </c:pt>
                <c:pt idx="6">
                  <c:v>107.71764705882356</c:v>
                </c:pt>
                <c:pt idx="7">
                  <c:v>108.42222222222222</c:v>
                </c:pt>
                <c:pt idx="8">
                  <c:v>108.45238095238095</c:v>
                </c:pt>
                <c:pt idx="9">
                  <c:v>108.5</c:v>
                </c:pt>
                <c:pt idx="10">
                  <c:v>108.45263157894736</c:v>
                </c:pt>
                <c:pt idx="11">
                  <c:v>108.35999999999999</c:v>
                </c:pt>
                <c:pt idx="12">
                  <c:v>108.3875</c:v>
                </c:pt>
                <c:pt idx="13">
                  <c:v>108.51764705882351</c:v>
                </c:pt>
                <c:pt idx="14">
                  <c:v>108.5526315789474</c:v>
                </c:pt>
                <c:pt idx="15">
                  <c:v>108.045</c:v>
                </c:pt>
                <c:pt idx="16">
                  <c:v>107.88421052631577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8-424F-9BD1-24EF6C3BA5DE}"/>
            </c:ext>
          </c:extLst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109</c:v>
                </c:pt>
                <c:pt idx="2">
                  <c:v>108.5</c:v>
                </c:pt>
                <c:pt idx="3">
                  <c:v>108.47368421052632</c:v>
                </c:pt>
                <c:pt idx="4">
                  <c:v>108.68421052631579</c:v>
                </c:pt>
                <c:pt idx="5">
                  <c:v>109</c:v>
                </c:pt>
                <c:pt idx="6">
                  <c:v>108.5</c:v>
                </c:pt>
                <c:pt idx="7">
                  <c:v>108.25</c:v>
                </c:pt>
                <c:pt idx="8">
                  <c:v>108.5</c:v>
                </c:pt>
                <c:pt idx="9">
                  <c:v>108.71428571428571</c:v>
                </c:pt>
                <c:pt idx="10">
                  <c:v>108.9</c:v>
                </c:pt>
                <c:pt idx="11">
                  <c:v>108.42105263157895</c:v>
                </c:pt>
                <c:pt idx="12">
                  <c:v>108.6</c:v>
                </c:pt>
                <c:pt idx="13">
                  <c:v>108.7</c:v>
                </c:pt>
                <c:pt idx="14">
                  <c:v>108.28571428571429</c:v>
                </c:pt>
                <c:pt idx="15">
                  <c:v>108.57142857142857</c:v>
                </c:pt>
                <c:pt idx="16">
                  <c:v>108.66666666666667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48-424F-9BD1-24EF6C3BA5DE}"/>
            </c:ext>
          </c:extLst>
        </c:ser>
        <c:ser>
          <c:idx val="2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val>
            <c:numRef>
              <c:f>(CL!$AB$3:$AB$10,CL!$H$11:$H$20)</c:f>
              <c:numCache>
                <c:formatCode>General</c:formatCode>
                <c:ptCount val="18"/>
                <c:pt idx="8" formatCode="0.0">
                  <c:v>108.322</c:v>
                </c:pt>
                <c:pt idx="9" formatCode="0.0">
                  <c:v>107.99299999999999</c:v>
                </c:pt>
                <c:pt idx="10" formatCode="0.0">
                  <c:v>107.69499999999999</c:v>
                </c:pt>
                <c:pt idx="11" formatCode="0.0">
                  <c:v>107.69799999999999</c:v>
                </c:pt>
                <c:pt idx="12" formatCode="0.0">
                  <c:v>108.437</c:v>
                </c:pt>
                <c:pt idx="13" formatCode="0.0">
                  <c:v>108.069</c:v>
                </c:pt>
                <c:pt idx="14" formatCode="0.0">
                  <c:v>107.889</c:v>
                </c:pt>
                <c:pt idx="15" formatCode="0.0">
                  <c:v>108.05500000000001</c:v>
                </c:pt>
                <c:pt idx="16" formatCode="0.0">
                  <c:v>108.456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48-424F-9BD1-24EF6C3BA5DE}"/>
            </c:ext>
          </c:extLst>
        </c:ser>
        <c:ser>
          <c:idx val="9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(CL!$AB$3,CL!$I$4:$I$20)</c:f>
              <c:numCache>
                <c:formatCode>0.0</c:formatCode>
                <c:ptCount val="18"/>
                <c:pt idx="1">
                  <c:v>108</c:v>
                </c:pt>
                <c:pt idx="2">
                  <c:v>108</c:v>
                </c:pt>
                <c:pt idx="3">
                  <c:v>108.2</c:v>
                </c:pt>
                <c:pt idx="4">
                  <c:v>108.4</c:v>
                </c:pt>
                <c:pt idx="5">
                  <c:v>108.3</c:v>
                </c:pt>
                <c:pt idx="6">
                  <c:v>108.5</c:v>
                </c:pt>
                <c:pt idx="7">
                  <c:v>108.3</c:v>
                </c:pt>
                <c:pt idx="8">
                  <c:v>108.1</c:v>
                </c:pt>
                <c:pt idx="9">
                  <c:v>108.1</c:v>
                </c:pt>
                <c:pt idx="10">
                  <c:v>108.6</c:v>
                </c:pt>
                <c:pt idx="11">
                  <c:v>108.4</c:v>
                </c:pt>
                <c:pt idx="12">
                  <c:v>108.1</c:v>
                </c:pt>
                <c:pt idx="13">
                  <c:v>108.4</c:v>
                </c:pt>
                <c:pt idx="14">
                  <c:v>108.6</c:v>
                </c:pt>
                <c:pt idx="15">
                  <c:v>108.1</c:v>
                </c:pt>
                <c:pt idx="16">
                  <c:v>108.3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2-4839-B3DF-1AB0E498BD0F}"/>
            </c:ext>
          </c:extLst>
        </c:ser>
        <c:ser>
          <c:idx val="4"/>
          <c:order val="5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1">
                  <c:v>108.59</c:v>
                </c:pt>
                <c:pt idx="2">
                  <c:v>108.82</c:v>
                </c:pt>
                <c:pt idx="3">
                  <c:v>108.42</c:v>
                </c:pt>
                <c:pt idx="4">
                  <c:v>108.58</c:v>
                </c:pt>
                <c:pt idx="5">
                  <c:v>108.35</c:v>
                </c:pt>
                <c:pt idx="6">
                  <c:v>108.01</c:v>
                </c:pt>
                <c:pt idx="7">
                  <c:v>108.49</c:v>
                </c:pt>
                <c:pt idx="8">
                  <c:v>108.24</c:v>
                </c:pt>
                <c:pt idx="9">
                  <c:v>108.08</c:v>
                </c:pt>
                <c:pt idx="10">
                  <c:v>108.19</c:v>
                </c:pt>
                <c:pt idx="11">
                  <c:v>108.46</c:v>
                </c:pt>
                <c:pt idx="12">
                  <c:v>108.13</c:v>
                </c:pt>
                <c:pt idx="13">
                  <c:v>108.69</c:v>
                </c:pt>
                <c:pt idx="14">
                  <c:v>108.16</c:v>
                </c:pt>
                <c:pt idx="15">
                  <c:v>108.31</c:v>
                </c:pt>
                <c:pt idx="16">
                  <c:v>108.46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48-424F-9BD1-24EF6C3BA5DE}"/>
            </c:ext>
          </c:extLst>
        </c:ser>
        <c:ser>
          <c:idx val="5"/>
          <c:order val="6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2">
                  <c:v>108.26666666666667</c:v>
                </c:pt>
                <c:pt idx="3">
                  <c:v>108.93333333333334</c:v>
                </c:pt>
                <c:pt idx="4">
                  <c:v>108.78571428571429</c:v>
                </c:pt>
                <c:pt idx="5">
                  <c:v>108.93333333333334</c:v>
                </c:pt>
                <c:pt idx="6">
                  <c:v>108.06666666666666</c:v>
                </c:pt>
                <c:pt idx="7">
                  <c:v>107.71428571428571</c:v>
                </c:pt>
                <c:pt idx="8">
                  <c:v>107.73333333333333</c:v>
                </c:pt>
                <c:pt idx="9">
                  <c:v>108.42857142857143</c:v>
                </c:pt>
                <c:pt idx="10">
                  <c:v>108.4</c:v>
                </c:pt>
                <c:pt idx="11">
                  <c:v>108.46153846153847</c:v>
                </c:pt>
                <c:pt idx="12">
                  <c:v>108.26666666666667</c:v>
                </c:pt>
                <c:pt idx="13">
                  <c:v>108.35714285714286</c:v>
                </c:pt>
                <c:pt idx="14">
                  <c:v>108.06666666666666</c:v>
                </c:pt>
                <c:pt idx="15">
                  <c:v>108.13333333333334</c:v>
                </c:pt>
                <c:pt idx="16">
                  <c:v>107.94736842105263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48-424F-9BD1-24EF6C3BA5DE}"/>
            </c:ext>
          </c:extLst>
        </c:ser>
        <c:ser>
          <c:idx val="6"/>
          <c:order val="7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48-424F-9BD1-24EF6C3BA5DE}"/>
            </c:ext>
          </c:extLst>
        </c:ser>
        <c:ser>
          <c:idx val="0"/>
          <c:order val="8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0">
                  <c:v>108.62942236354002</c:v>
                </c:pt>
                <c:pt idx="1">
                  <c:v>108.52742892156863</c:v>
                </c:pt>
                <c:pt idx="2">
                  <c:v>108.28455919209789</c:v>
                </c:pt>
                <c:pt idx="3">
                  <c:v>108.35229662391271</c:v>
                </c:pt>
                <c:pt idx="4">
                  <c:v>108.50720669583623</c:v>
                </c:pt>
                <c:pt idx="5">
                  <c:v>108.55367987194879</c:v>
                </c:pt>
                <c:pt idx="6">
                  <c:v>108.16797338935574</c:v>
                </c:pt>
                <c:pt idx="7">
                  <c:v>108.22731432060003</c:v>
                </c:pt>
                <c:pt idx="8">
                  <c:v>108.25746567717997</c:v>
                </c:pt>
                <c:pt idx="9">
                  <c:v>108.32297959183674</c:v>
                </c:pt>
                <c:pt idx="10">
                  <c:v>108.37894736842104</c:v>
                </c:pt>
                <c:pt idx="11">
                  <c:v>108.35722729901678</c:v>
                </c:pt>
                <c:pt idx="12">
                  <c:v>108.38016666666667</c:v>
                </c:pt>
                <c:pt idx="13">
                  <c:v>108.44911284513806</c:v>
                </c:pt>
                <c:pt idx="14">
                  <c:v>108.28450179018975</c:v>
                </c:pt>
                <c:pt idx="15">
                  <c:v>108.24002093144949</c:v>
                </c:pt>
                <c:pt idx="16">
                  <c:v>108.3124246981089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48-424F-9BD1-24EF6C3BA5DE}"/>
            </c:ext>
          </c:extLst>
        </c:ser>
        <c:ser>
          <c:idx val="11"/>
          <c:order val="9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948-424F-9BD1-24EF6C3BA5DE}"/>
            </c:ext>
          </c:extLst>
        </c:ser>
        <c:ser>
          <c:idx val="7"/>
          <c:order val="10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112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948-424F-9BD1-24EF6C3BA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41280"/>
        <c:axId val="207042816"/>
      </c:lineChart>
      <c:catAx>
        <c:axId val="20704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042816"/>
        <c:scaling>
          <c:orientation val="minMax"/>
          <c:max val="115"/>
          <c:min val="1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0412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1251985819196"/>
          <c:y val="0.12595117780461301"/>
          <c:w val="0.25044467502569695"/>
          <c:h val="0.86482052871814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24238449031743E-2"/>
          <c:y val="7.2368537290133345E-2"/>
          <c:w val="0.69440876341583768"/>
          <c:h val="0.72697485186904465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0">
                  <c:v>11.002702702702706</c:v>
                </c:pt>
                <c:pt idx="1">
                  <c:v>11.03529411764706</c:v>
                </c:pt>
                <c:pt idx="2">
                  <c:v>11.028947368421052</c:v>
                </c:pt>
                <c:pt idx="3">
                  <c:v>11.034210526315794</c:v>
                </c:pt>
                <c:pt idx="4">
                  <c:v>11.015625</c:v>
                </c:pt>
                <c:pt idx="5">
                  <c:v>11.014705882352942</c:v>
                </c:pt>
                <c:pt idx="6">
                  <c:v>10.983333333333334</c:v>
                </c:pt>
                <c:pt idx="7">
                  <c:v>11.019230769230772</c:v>
                </c:pt>
                <c:pt idx="8">
                  <c:v>10.986363636363636</c:v>
                </c:pt>
                <c:pt idx="9">
                  <c:v>10.99</c:v>
                </c:pt>
                <c:pt idx="10">
                  <c:v>10.950000000000001</c:v>
                </c:pt>
                <c:pt idx="11">
                  <c:v>11.01</c:v>
                </c:pt>
                <c:pt idx="12">
                  <c:v>10.975000000000001</c:v>
                </c:pt>
                <c:pt idx="13">
                  <c:v>10.985000000000001</c:v>
                </c:pt>
                <c:pt idx="14">
                  <c:v>11.074999999999999</c:v>
                </c:pt>
                <c:pt idx="15">
                  <c:v>10.953846153846154</c:v>
                </c:pt>
                <c:pt idx="16">
                  <c:v>10.986363636363636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95-4C7E-A5F1-8DBCD29493E9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0">
                  <c:v>11.096249999999996</c:v>
                </c:pt>
                <c:pt idx="1">
                  <c:v>10.983896103896107</c:v>
                </c:pt>
                <c:pt idx="2">
                  <c:v>11.06987654320988</c:v>
                </c:pt>
                <c:pt idx="3">
                  <c:v>11.0867816091954</c:v>
                </c:pt>
                <c:pt idx="4">
                  <c:v>11.14164835164835</c:v>
                </c:pt>
                <c:pt idx="5">
                  <c:v>11.168529411764707</c:v>
                </c:pt>
                <c:pt idx="6">
                  <c:v>11.155263157894739</c:v>
                </c:pt>
                <c:pt idx="7">
                  <c:v>11.154175824175823</c:v>
                </c:pt>
                <c:pt idx="8">
                  <c:v>11.042873563218388</c:v>
                </c:pt>
                <c:pt idx="9">
                  <c:v>11.01135802469136</c:v>
                </c:pt>
                <c:pt idx="10">
                  <c:v>11.0591011235955</c:v>
                </c:pt>
                <c:pt idx="11">
                  <c:v>10.973076923076924</c:v>
                </c:pt>
                <c:pt idx="12">
                  <c:v>11.176349206349204</c:v>
                </c:pt>
                <c:pt idx="13">
                  <c:v>11.199456521739132</c:v>
                </c:pt>
                <c:pt idx="14">
                  <c:v>11.16</c:v>
                </c:pt>
                <c:pt idx="15">
                  <c:v>10.940412371134022</c:v>
                </c:pt>
                <c:pt idx="16">
                  <c:v>10.984736842105271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95-4C7E-A5F1-8DBCD29493E9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0">
                  <c:v>11.106666666666666</c:v>
                </c:pt>
                <c:pt idx="1">
                  <c:v>11.213333333333333</c:v>
                </c:pt>
                <c:pt idx="2">
                  <c:v>11.088888888888889</c:v>
                </c:pt>
                <c:pt idx="3">
                  <c:v>11.242105263157896</c:v>
                </c:pt>
                <c:pt idx="4">
                  <c:v>11.152631578947366</c:v>
                </c:pt>
                <c:pt idx="5">
                  <c:v>11.045454545454545</c:v>
                </c:pt>
                <c:pt idx="6">
                  <c:v>11.033333333333333</c:v>
                </c:pt>
                <c:pt idx="7">
                  <c:v>11.039130434782606</c:v>
                </c:pt>
                <c:pt idx="8">
                  <c:v>10.98</c:v>
                </c:pt>
                <c:pt idx="9">
                  <c:v>11.099999999999998</c:v>
                </c:pt>
                <c:pt idx="10">
                  <c:v>11.05238095238095</c:v>
                </c:pt>
                <c:pt idx="11">
                  <c:v>11.040909090909089</c:v>
                </c:pt>
                <c:pt idx="12">
                  <c:v>10.994117647058825</c:v>
                </c:pt>
                <c:pt idx="13">
                  <c:v>11.122222222222218</c:v>
                </c:pt>
                <c:pt idx="14">
                  <c:v>11.079999999999997</c:v>
                </c:pt>
                <c:pt idx="15">
                  <c:v>11.064705882352939</c:v>
                </c:pt>
                <c:pt idx="16" formatCode="0.00_ ">
                  <c:v>11.043749999999998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95-4C7E-A5F1-8DBCD29493E9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0">
                  <c:v>10.926</c:v>
                </c:pt>
                <c:pt idx="1">
                  <c:v>10.943999999999999</c:v>
                </c:pt>
                <c:pt idx="2">
                  <c:v>10.907999999999999</c:v>
                </c:pt>
                <c:pt idx="3">
                  <c:v>10.896000000000001</c:v>
                </c:pt>
                <c:pt idx="4">
                  <c:v>10.87</c:v>
                </c:pt>
                <c:pt idx="5">
                  <c:v>10.875999999999999</c:v>
                </c:pt>
                <c:pt idx="6">
                  <c:v>10.885999999999999</c:v>
                </c:pt>
                <c:pt idx="7">
                  <c:v>10.91</c:v>
                </c:pt>
                <c:pt idx="8">
                  <c:v>10.906000000000001</c:v>
                </c:pt>
                <c:pt idx="9">
                  <c:v>10.923999999999999</c:v>
                </c:pt>
                <c:pt idx="10">
                  <c:v>11.087</c:v>
                </c:pt>
                <c:pt idx="11">
                  <c:v>10.997</c:v>
                </c:pt>
                <c:pt idx="12">
                  <c:v>11.032</c:v>
                </c:pt>
                <c:pt idx="13">
                  <c:v>11.057</c:v>
                </c:pt>
                <c:pt idx="14">
                  <c:v>10.896000000000001</c:v>
                </c:pt>
                <c:pt idx="15">
                  <c:v>10.989000000000001</c:v>
                </c:pt>
                <c:pt idx="16">
                  <c:v>11.102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95-4C7E-A5F1-8DBCD29493E9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11.118749999999997</c:v>
                </c:pt>
                <c:pt idx="2">
                  <c:v>11.104999999999997</c:v>
                </c:pt>
                <c:pt idx="3">
                  <c:v>11.131578947368419</c:v>
                </c:pt>
                <c:pt idx="4">
                  <c:v>11.126315789473679</c:v>
                </c:pt>
                <c:pt idx="5">
                  <c:v>11.109090909090906</c:v>
                </c:pt>
                <c:pt idx="6">
                  <c:v>11.104999999999997</c:v>
                </c:pt>
                <c:pt idx="7">
                  <c:v>11.149999999999997</c:v>
                </c:pt>
                <c:pt idx="8">
                  <c:v>11.119999999999997</c:v>
                </c:pt>
                <c:pt idx="9">
                  <c:v>11.180952380952382</c:v>
                </c:pt>
                <c:pt idx="10">
                  <c:v>11.109999999999996</c:v>
                </c:pt>
                <c:pt idx="11">
                  <c:v>11.078947368421051</c:v>
                </c:pt>
                <c:pt idx="12">
                  <c:v>11.104999999999999</c:v>
                </c:pt>
                <c:pt idx="13">
                  <c:v>11.144999999999998</c:v>
                </c:pt>
                <c:pt idx="14">
                  <c:v>11.099999999999998</c:v>
                </c:pt>
                <c:pt idx="15">
                  <c:v>11.099999999999998</c:v>
                </c:pt>
                <c:pt idx="16">
                  <c:v>11.049999999999999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95-4C7E-A5F1-8DBCD29493E9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0">
                  <c:v>11.006250000000001</c:v>
                </c:pt>
                <c:pt idx="1">
                  <c:v>11.01346153846154</c:v>
                </c:pt>
                <c:pt idx="2">
                  <c:v>11.000961538461537</c:v>
                </c:pt>
                <c:pt idx="3">
                  <c:v>10.937222222222225</c:v>
                </c:pt>
                <c:pt idx="4">
                  <c:v>10.903448275862068</c:v>
                </c:pt>
                <c:pt idx="5">
                  <c:v>10.842424242424245</c:v>
                </c:pt>
                <c:pt idx="6">
                  <c:v>10.912820512820515</c:v>
                </c:pt>
                <c:pt idx="7">
                  <c:v>10.820114942528736</c:v>
                </c:pt>
                <c:pt idx="8">
                  <c:v>11.041397849462365</c:v>
                </c:pt>
                <c:pt idx="9">
                  <c:v>11.006060606060608</c:v>
                </c:pt>
                <c:pt idx="10">
                  <c:v>10.927083333333336</c:v>
                </c:pt>
                <c:pt idx="11">
                  <c:v>10.927083333333336</c:v>
                </c:pt>
                <c:pt idx="12">
                  <c:v>10.891999999999998</c:v>
                </c:pt>
                <c:pt idx="13">
                  <c:v>10.898260869565219</c:v>
                </c:pt>
                <c:pt idx="14">
                  <c:v>10.935416666666669</c:v>
                </c:pt>
                <c:pt idx="15">
                  <c:v>11.040000000000001</c:v>
                </c:pt>
                <c:pt idx="16">
                  <c:v>10.987777777777779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95-4C7E-A5F1-8DBCD29493E9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0">
                  <c:v>11.14</c:v>
                </c:pt>
                <c:pt idx="1">
                  <c:v>11.122</c:v>
                </c:pt>
                <c:pt idx="2">
                  <c:v>11.167999999999999</c:v>
                </c:pt>
                <c:pt idx="3">
                  <c:v>11.145</c:v>
                </c:pt>
                <c:pt idx="4">
                  <c:v>11.114000000000001</c:v>
                </c:pt>
                <c:pt idx="5">
                  <c:v>11.124000000000001</c:v>
                </c:pt>
                <c:pt idx="6">
                  <c:v>11.183</c:v>
                </c:pt>
                <c:pt idx="7">
                  <c:v>11.191000000000001</c:v>
                </c:pt>
                <c:pt idx="8">
                  <c:v>11.215</c:v>
                </c:pt>
                <c:pt idx="9">
                  <c:v>11.185</c:v>
                </c:pt>
                <c:pt idx="10">
                  <c:v>11.166</c:v>
                </c:pt>
                <c:pt idx="11">
                  <c:v>11.010999999999999</c:v>
                </c:pt>
                <c:pt idx="12">
                  <c:v>11</c:v>
                </c:pt>
                <c:pt idx="13">
                  <c:v>11.054</c:v>
                </c:pt>
                <c:pt idx="14">
                  <c:v>11.015000000000001</c:v>
                </c:pt>
                <c:pt idx="15">
                  <c:v>10.959</c:v>
                </c:pt>
                <c:pt idx="16">
                  <c:v>10.94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5-4C7E-A5F1-8DBCD29493E9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0">
                  <c:v>10.94</c:v>
                </c:pt>
                <c:pt idx="1">
                  <c:v>10.95</c:v>
                </c:pt>
                <c:pt idx="2">
                  <c:v>10.95</c:v>
                </c:pt>
                <c:pt idx="3">
                  <c:v>10.92</c:v>
                </c:pt>
                <c:pt idx="4">
                  <c:v>10.99</c:v>
                </c:pt>
                <c:pt idx="5">
                  <c:v>10.98</c:v>
                </c:pt>
                <c:pt idx="6">
                  <c:v>11.04</c:v>
                </c:pt>
                <c:pt idx="7">
                  <c:v>11.05</c:v>
                </c:pt>
                <c:pt idx="8">
                  <c:v>11.04</c:v>
                </c:pt>
                <c:pt idx="9">
                  <c:v>11.1</c:v>
                </c:pt>
                <c:pt idx="10">
                  <c:v>11.12</c:v>
                </c:pt>
                <c:pt idx="11">
                  <c:v>11.02</c:v>
                </c:pt>
                <c:pt idx="12">
                  <c:v>11</c:v>
                </c:pt>
                <c:pt idx="13">
                  <c:v>11.04</c:v>
                </c:pt>
                <c:pt idx="14">
                  <c:v>10.98</c:v>
                </c:pt>
                <c:pt idx="15">
                  <c:v>10.95</c:v>
                </c:pt>
                <c:pt idx="16">
                  <c:v>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995-4C7E-A5F1-8DBCD29493E9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1">
                  <c:v>11.04</c:v>
                </c:pt>
                <c:pt idx="2">
                  <c:v>11.11</c:v>
                </c:pt>
                <c:pt idx="3">
                  <c:v>11.11</c:v>
                </c:pt>
                <c:pt idx="4">
                  <c:v>11.2</c:v>
                </c:pt>
                <c:pt idx="5">
                  <c:v>11.16</c:v>
                </c:pt>
                <c:pt idx="6">
                  <c:v>11.13</c:v>
                </c:pt>
                <c:pt idx="7">
                  <c:v>11.11</c:v>
                </c:pt>
                <c:pt idx="8">
                  <c:v>11.01</c:v>
                </c:pt>
                <c:pt idx="9">
                  <c:v>10.98</c:v>
                </c:pt>
                <c:pt idx="10">
                  <c:v>11</c:v>
                </c:pt>
                <c:pt idx="11">
                  <c:v>10.92</c:v>
                </c:pt>
                <c:pt idx="12">
                  <c:v>10.96</c:v>
                </c:pt>
                <c:pt idx="13">
                  <c:v>10.87</c:v>
                </c:pt>
                <c:pt idx="14">
                  <c:v>11.07</c:v>
                </c:pt>
                <c:pt idx="15">
                  <c:v>11.03</c:v>
                </c:pt>
                <c:pt idx="16">
                  <c:v>10.94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995-4C7E-A5F1-8DBCD29493E9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2">
                  <c:v>11.433333333333335</c:v>
                </c:pt>
                <c:pt idx="3">
                  <c:v>11.426666666666669</c:v>
                </c:pt>
                <c:pt idx="4">
                  <c:v>11.292857142857143</c:v>
                </c:pt>
                <c:pt idx="5">
                  <c:v>11.226666666666668</c:v>
                </c:pt>
                <c:pt idx="6">
                  <c:v>11.313333333333334</c:v>
                </c:pt>
                <c:pt idx="7">
                  <c:v>11.15</c:v>
                </c:pt>
                <c:pt idx="8">
                  <c:v>11.139999999999995</c:v>
                </c:pt>
                <c:pt idx="9">
                  <c:v>11.313333333333334</c:v>
                </c:pt>
                <c:pt idx="10">
                  <c:v>11.413333333333334</c:v>
                </c:pt>
                <c:pt idx="11">
                  <c:v>11.361538461538462</c:v>
                </c:pt>
                <c:pt idx="12">
                  <c:v>11.24</c:v>
                </c:pt>
                <c:pt idx="13">
                  <c:v>11.292857142857144</c:v>
                </c:pt>
                <c:pt idx="14">
                  <c:v>11.360000000000001</c:v>
                </c:pt>
                <c:pt idx="15">
                  <c:v>11.433333333333335</c:v>
                </c:pt>
                <c:pt idx="16">
                  <c:v>11.18333333333333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995-4C7E-A5F1-8DBCD29493E9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11.1</c:v>
                </c:pt>
                <c:pt idx="1">
                  <c:v>11.1</c:v>
                </c:pt>
                <c:pt idx="2">
                  <c:v>11.1</c:v>
                </c:pt>
                <c:pt idx="3">
                  <c:v>11.1</c:v>
                </c:pt>
                <c:pt idx="4">
                  <c:v>11.1</c:v>
                </c:pt>
                <c:pt idx="5">
                  <c:v>11.1</c:v>
                </c:pt>
                <c:pt idx="6">
                  <c:v>11.1</c:v>
                </c:pt>
                <c:pt idx="7">
                  <c:v>11.1</c:v>
                </c:pt>
                <c:pt idx="8">
                  <c:v>11.1</c:v>
                </c:pt>
                <c:pt idx="9">
                  <c:v>11.1</c:v>
                </c:pt>
                <c:pt idx="10">
                  <c:v>11.1</c:v>
                </c:pt>
                <c:pt idx="11">
                  <c:v>11.1</c:v>
                </c:pt>
                <c:pt idx="12">
                  <c:v>11.1</c:v>
                </c:pt>
                <c:pt idx="13">
                  <c:v>11.1</c:v>
                </c:pt>
                <c:pt idx="14">
                  <c:v>11.1</c:v>
                </c:pt>
                <c:pt idx="15">
                  <c:v>11.1</c:v>
                </c:pt>
                <c:pt idx="16">
                  <c:v>11.1</c:v>
                </c:pt>
                <c:pt idx="17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995-4C7E-A5F1-8DBCD29493E9}"/>
            </c:ext>
          </c:extLst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11.031124195624196</c:v>
                </c:pt>
                <c:pt idx="1">
                  <c:v>11.046748343704227</c:v>
                </c:pt>
                <c:pt idx="2">
                  <c:v>11.086300767231469</c:v>
                </c:pt>
                <c:pt idx="3">
                  <c:v>11.09295652349264</c:v>
                </c:pt>
                <c:pt idx="4">
                  <c:v>11.080652613878859</c:v>
                </c:pt>
                <c:pt idx="5">
                  <c:v>11.054687165775402</c:v>
                </c:pt>
                <c:pt idx="6">
                  <c:v>11.074208367071524</c:v>
                </c:pt>
                <c:pt idx="7">
                  <c:v>11.059365197071795</c:v>
                </c:pt>
                <c:pt idx="8">
                  <c:v>11.048163504904441</c:v>
                </c:pt>
                <c:pt idx="9">
                  <c:v>11.079070434503768</c:v>
                </c:pt>
                <c:pt idx="10">
                  <c:v>11.088489874264312</c:v>
                </c:pt>
                <c:pt idx="11">
                  <c:v>11.033955517727884</c:v>
                </c:pt>
                <c:pt idx="12">
                  <c:v>11.037446685340804</c:v>
                </c:pt>
                <c:pt idx="13">
                  <c:v>11.06637967563837</c:v>
                </c:pt>
                <c:pt idx="14">
                  <c:v>11.067141666666668</c:v>
                </c:pt>
                <c:pt idx="15">
                  <c:v>11.046029774066646</c:v>
                </c:pt>
                <c:pt idx="16">
                  <c:v>11.017796158958001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995-4C7E-A5F1-8DBCD29493E9}"/>
            </c:ext>
          </c:extLst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0.21400000000000041</c:v>
                </c:pt>
                <c:pt idx="1">
                  <c:v>0.26933333333333387</c:v>
                </c:pt>
                <c:pt idx="2">
                  <c:v>0.52533333333333587</c:v>
                </c:pt>
                <c:pt idx="3">
                  <c:v>0.53066666666666862</c:v>
                </c:pt>
                <c:pt idx="4">
                  <c:v>0.42285714285714349</c:v>
                </c:pt>
                <c:pt idx="5">
                  <c:v>0.38424242424242294</c:v>
                </c:pt>
                <c:pt idx="6">
                  <c:v>0.42733333333333512</c:v>
                </c:pt>
                <c:pt idx="7">
                  <c:v>0.37088505747126455</c:v>
                </c:pt>
                <c:pt idx="8">
                  <c:v>0.30899999999999928</c:v>
                </c:pt>
                <c:pt idx="9">
                  <c:v>0.38933333333333486</c:v>
                </c:pt>
                <c:pt idx="10">
                  <c:v>0.48624999999999829</c:v>
                </c:pt>
                <c:pt idx="11">
                  <c:v>0.4415384615384621</c:v>
                </c:pt>
                <c:pt idx="12">
                  <c:v>0.34800000000000253</c:v>
                </c:pt>
                <c:pt idx="13">
                  <c:v>0.42285714285714526</c:v>
                </c:pt>
                <c:pt idx="14">
                  <c:v>0.46400000000000041</c:v>
                </c:pt>
                <c:pt idx="15">
                  <c:v>0.49292096219931381</c:v>
                </c:pt>
                <c:pt idx="16">
                  <c:v>0.24333333333333051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995-4C7E-A5F1-8DBCD29493E9}"/>
            </c:ext>
          </c:extLst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10.6</c:v>
                </c:pt>
                <c:pt idx="1">
                  <c:v>10.6</c:v>
                </c:pt>
                <c:pt idx="2">
                  <c:v>10.6</c:v>
                </c:pt>
                <c:pt idx="3">
                  <c:v>10.6</c:v>
                </c:pt>
                <c:pt idx="4">
                  <c:v>10.6</c:v>
                </c:pt>
                <c:pt idx="5">
                  <c:v>10.6</c:v>
                </c:pt>
                <c:pt idx="6">
                  <c:v>10.6</c:v>
                </c:pt>
                <c:pt idx="7">
                  <c:v>10.6</c:v>
                </c:pt>
                <c:pt idx="8">
                  <c:v>10.6</c:v>
                </c:pt>
                <c:pt idx="9">
                  <c:v>10.6</c:v>
                </c:pt>
                <c:pt idx="10">
                  <c:v>10.6</c:v>
                </c:pt>
                <c:pt idx="11">
                  <c:v>10.6</c:v>
                </c:pt>
                <c:pt idx="12">
                  <c:v>10.6</c:v>
                </c:pt>
                <c:pt idx="13">
                  <c:v>10.6</c:v>
                </c:pt>
                <c:pt idx="14">
                  <c:v>10.6</c:v>
                </c:pt>
                <c:pt idx="15">
                  <c:v>10.6</c:v>
                </c:pt>
                <c:pt idx="16">
                  <c:v>10.6</c:v>
                </c:pt>
                <c:pt idx="17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995-4C7E-A5F1-8DBCD29493E9}"/>
            </c:ext>
          </c:extLst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11.6</c:v>
                </c:pt>
                <c:pt idx="1">
                  <c:v>11.6</c:v>
                </c:pt>
                <c:pt idx="2">
                  <c:v>11.6</c:v>
                </c:pt>
                <c:pt idx="3">
                  <c:v>11.6</c:v>
                </c:pt>
                <c:pt idx="4">
                  <c:v>11.6</c:v>
                </c:pt>
                <c:pt idx="5">
                  <c:v>11.6</c:v>
                </c:pt>
                <c:pt idx="6">
                  <c:v>11.6</c:v>
                </c:pt>
                <c:pt idx="7">
                  <c:v>11.6</c:v>
                </c:pt>
                <c:pt idx="8">
                  <c:v>11.6</c:v>
                </c:pt>
                <c:pt idx="9">
                  <c:v>11.6</c:v>
                </c:pt>
                <c:pt idx="10">
                  <c:v>11.6</c:v>
                </c:pt>
                <c:pt idx="11">
                  <c:v>11.6</c:v>
                </c:pt>
                <c:pt idx="12">
                  <c:v>11.6</c:v>
                </c:pt>
                <c:pt idx="13">
                  <c:v>11.6</c:v>
                </c:pt>
                <c:pt idx="14">
                  <c:v>11.6</c:v>
                </c:pt>
                <c:pt idx="15">
                  <c:v>11.6</c:v>
                </c:pt>
                <c:pt idx="16">
                  <c:v>11.6</c:v>
                </c:pt>
                <c:pt idx="17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995-4C7E-A5F1-8DBCD2949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8208"/>
        <c:axId val="207364096"/>
      </c:lineChart>
      <c:catAx>
        <c:axId val="207358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6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364096"/>
        <c:scaling>
          <c:orientation val="minMax"/>
          <c:max val="12.1"/>
          <c:min val="1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358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498"/>
          <c:y val="0.12828993819861972"/>
          <c:w val="0.15994800230244854"/>
          <c:h val="0.86938406869258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14575943246725E-2"/>
          <c:y val="8.5763293310463243E-2"/>
          <c:w val="0.69912931312482063"/>
          <c:h val="0.73413379073756357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0">
                  <c:v>182</c:v>
                </c:pt>
                <c:pt idx="1">
                  <c:v>181.44117647058823</c:v>
                </c:pt>
                <c:pt idx="2">
                  <c:v>181.89473684210526</c:v>
                </c:pt>
                <c:pt idx="3">
                  <c:v>182</c:v>
                </c:pt>
                <c:pt idx="4">
                  <c:v>181.6875</c:v>
                </c:pt>
                <c:pt idx="5">
                  <c:v>182.08823529411765</c:v>
                </c:pt>
                <c:pt idx="6">
                  <c:v>181.45833333333334</c:v>
                </c:pt>
                <c:pt idx="7">
                  <c:v>181.53846153846155</c:v>
                </c:pt>
                <c:pt idx="8">
                  <c:v>181.22727272727272</c:v>
                </c:pt>
                <c:pt idx="9">
                  <c:v>181.75</c:v>
                </c:pt>
                <c:pt idx="10">
                  <c:v>181.65</c:v>
                </c:pt>
                <c:pt idx="11">
                  <c:v>181.5</c:v>
                </c:pt>
                <c:pt idx="12">
                  <c:v>181.45</c:v>
                </c:pt>
                <c:pt idx="13">
                  <c:v>181.6</c:v>
                </c:pt>
                <c:pt idx="14">
                  <c:v>181.5</c:v>
                </c:pt>
                <c:pt idx="15">
                  <c:v>181.61538461538461</c:v>
                </c:pt>
                <c:pt idx="16">
                  <c:v>181.45454545454547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D9-477E-8FB7-5117C2691B26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0">
                  <c:v>183.95869565217387</c:v>
                </c:pt>
                <c:pt idx="1">
                  <c:v>183.82597402597395</c:v>
                </c:pt>
                <c:pt idx="2">
                  <c:v>182.82073170731709</c:v>
                </c:pt>
                <c:pt idx="3">
                  <c:v>182.87499999999997</c:v>
                </c:pt>
                <c:pt idx="4">
                  <c:v>183.1333333333333</c:v>
                </c:pt>
                <c:pt idx="5">
                  <c:v>183.92608695652174</c:v>
                </c:pt>
                <c:pt idx="6">
                  <c:v>183.96091954022987</c:v>
                </c:pt>
                <c:pt idx="7">
                  <c:v>182.64285714285717</c:v>
                </c:pt>
                <c:pt idx="8">
                  <c:v>183.45505617977531</c:v>
                </c:pt>
                <c:pt idx="9">
                  <c:v>183.92222222222222</c:v>
                </c:pt>
                <c:pt idx="10">
                  <c:v>183.345744680851</c:v>
                </c:pt>
                <c:pt idx="11">
                  <c:v>182.52500000000001</c:v>
                </c:pt>
                <c:pt idx="12">
                  <c:v>183.35517241379318</c:v>
                </c:pt>
                <c:pt idx="13">
                  <c:v>183.79404761904757</c:v>
                </c:pt>
                <c:pt idx="14">
                  <c:v>183.3</c:v>
                </c:pt>
                <c:pt idx="15">
                  <c:v>183.12553191489357</c:v>
                </c:pt>
                <c:pt idx="16">
                  <c:v>183.77303370786518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D9-477E-8FB7-5117C2691B26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0">
                  <c:v>186.66666666666666</c:v>
                </c:pt>
                <c:pt idx="1">
                  <c:v>185.29411764705881</c:v>
                </c:pt>
                <c:pt idx="2">
                  <c:v>185.65</c:v>
                </c:pt>
                <c:pt idx="3">
                  <c:v>181.36842105263159</c:v>
                </c:pt>
                <c:pt idx="4">
                  <c:v>185.35294117647058</c:v>
                </c:pt>
                <c:pt idx="5">
                  <c:v>185.40909090909091</c:v>
                </c:pt>
                <c:pt idx="6">
                  <c:v>184.875</c:v>
                </c:pt>
                <c:pt idx="7">
                  <c:v>184.59090909090909</c:v>
                </c:pt>
                <c:pt idx="8">
                  <c:v>184.55</c:v>
                </c:pt>
                <c:pt idx="9">
                  <c:v>185.1764705882353</c:v>
                </c:pt>
                <c:pt idx="10">
                  <c:v>184.52631578947367</c:v>
                </c:pt>
                <c:pt idx="11">
                  <c:v>185.33333333333334</c:v>
                </c:pt>
                <c:pt idx="12">
                  <c:v>184.26666666666668</c:v>
                </c:pt>
                <c:pt idx="13">
                  <c:v>183.52631578947367</c:v>
                </c:pt>
                <c:pt idx="14">
                  <c:v>183.38888888888889</c:v>
                </c:pt>
                <c:pt idx="15">
                  <c:v>183.35</c:v>
                </c:pt>
                <c:pt idx="16">
                  <c:v>182.94117647058823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D9-477E-8FB7-5117C2691B26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0">
                  <c:v>184.989</c:v>
                </c:pt>
                <c:pt idx="1">
                  <c:v>183.81899999999999</c:v>
                </c:pt>
                <c:pt idx="2">
                  <c:v>182.80600000000001</c:v>
                </c:pt>
                <c:pt idx="3">
                  <c:v>182.89400000000001</c:v>
                </c:pt>
                <c:pt idx="4">
                  <c:v>182.38200000000001</c:v>
                </c:pt>
                <c:pt idx="5">
                  <c:v>182.994</c:v>
                </c:pt>
                <c:pt idx="6">
                  <c:v>184.32300000000001</c:v>
                </c:pt>
                <c:pt idx="7">
                  <c:v>184.833</c:v>
                </c:pt>
                <c:pt idx="8">
                  <c:v>184.983</c:v>
                </c:pt>
                <c:pt idx="9">
                  <c:v>185.27699999999999</c:v>
                </c:pt>
                <c:pt idx="10">
                  <c:v>182.994</c:v>
                </c:pt>
                <c:pt idx="11">
                  <c:v>182.43</c:v>
                </c:pt>
                <c:pt idx="12">
                  <c:v>182.12799999999999</c:v>
                </c:pt>
                <c:pt idx="13">
                  <c:v>182.232</c:v>
                </c:pt>
                <c:pt idx="14">
                  <c:v>182.52699999999999</c:v>
                </c:pt>
                <c:pt idx="15">
                  <c:v>182.87200000000001</c:v>
                </c:pt>
                <c:pt idx="16">
                  <c:v>183.75800000000001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D9-477E-8FB7-5117C2691B26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181.9375</c:v>
                </c:pt>
                <c:pt idx="2">
                  <c:v>182.15</c:v>
                </c:pt>
                <c:pt idx="3">
                  <c:v>182</c:v>
                </c:pt>
                <c:pt idx="4">
                  <c:v>182</c:v>
                </c:pt>
                <c:pt idx="5">
                  <c:v>182</c:v>
                </c:pt>
                <c:pt idx="6">
                  <c:v>181.8</c:v>
                </c:pt>
                <c:pt idx="7">
                  <c:v>182.35</c:v>
                </c:pt>
                <c:pt idx="8">
                  <c:v>182.4</c:v>
                </c:pt>
                <c:pt idx="9">
                  <c:v>182.42857142857142</c:v>
                </c:pt>
                <c:pt idx="10">
                  <c:v>182.6</c:v>
                </c:pt>
                <c:pt idx="11">
                  <c:v>182.68421052631578</c:v>
                </c:pt>
                <c:pt idx="12">
                  <c:v>182.65</c:v>
                </c:pt>
                <c:pt idx="13">
                  <c:v>181.6</c:v>
                </c:pt>
                <c:pt idx="14">
                  <c:v>183.14285714285714</c:v>
                </c:pt>
                <c:pt idx="15">
                  <c:v>182.71428571428572</c:v>
                </c:pt>
                <c:pt idx="16">
                  <c:v>181.58333333333334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D9-477E-8FB7-5117C2691B26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0">
                  <c:v>182.65625</c:v>
                </c:pt>
                <c:pt idx="1">
                  <c:v>183.72988505747125</c:v>
                </c:pt>
                <c:pt idx="2">
                  <c:v>182.61604938271606</c:v>
                </c:pt>
                <c:pt idx="3">
                  <c:v>182.08277777777778</c:v>
                </c:pt>
                <c:pt idx="4">
                  <c:v>181.20977011494256</c:v>
                </c:pt>
                <c:pt idx="5">
                  <c:v>181.60238095238097</c:v>
                </c:pt>
                <c:pt idx="6">
                  <c:v>180.57051282051285</c:v>
                </c:pt>
                <c:pt idx="7">
                  <c:v>181.65123456790127</c:v>
                </c:pt>
                <c:pt idx="8">
                  <c:v>181.43548387096774</c:v>
                </c:pt>
                <c:pt idx="9">
                  <c:v>181.91515151515151</c:v>
                </c:pt>
                <c:pt idx="10">
                  <c:v>182.1</c:v>
                </c:pt>
                <c:pt idx="11">
                  <c:v>182.1</c:v>
                </c:pt>
                <c:pt idx="12">
                  <c:v>182.14545454545453</c:v>
                </c:pt>
                <c:pt idx="13">
                  <c:v>181.6913043478261</c:v>
                </c:pt>
                <c:pt idx="14">
                  <c:v>180.72500000000002</c:v>
                </c:pt>
                <c:pt idx="15">
                  <c:v>180.70000000000002</c:v>
                </c:pt>
                <c:pt idx="16">
                  <c:v>180.21052631578951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D9-477E-8FB7-5117C2691B26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0">
                  <c:v>182.667</c:v>
                </c:pt>
                <c:pt idx="1">
                  <c:v>182.44399999999999</c:v>
                </c:pt>
                <c:pt idx="2">
                  <c:v>184.244</c:v>
                </c:pt>
                <c:pt idx="3">
                  <c:v>183.84100000000001</c:v>
                </c:pt>
                <c:pt idx="4">
                  <c:v>183.73699999999999</c:v>
                </c:pt>
                <c:pt idx="5">
                  <c:v>182.55600000000001</c:v>
                </c:pt>
                <c:pt idx="6">
                  <c:v>180.595</c:v>
                </c:pt>
                <c:pt idx="7">
                  <c:v>180.67</c:v>
                </c:pt>
                <c:pt idx="8">
                  <c:v>180.71600000000001</c:v>
                </c:pt>
                <c:pt idx="9">
                  <c:v>182.25200000000001</c:v>
                </c:pt>
                <c:pt idx="10">
                  <c:v>182.53800000000001</c:v>
                </c:pt>
                <c:pt idx="11">
                  <c:v>181.21700000000001</c:v>
                </c:pt>
                <c:pt idx="12">
                  <c:v>180.65199999999999</c:v>
                </c:pt>
                <c:pt idx="13">
                  <c:v>181.70400000000001</c:v>
                </c:pt>
                <c:pt idx="14">
                  <c:v>181.06200000000001</c:v>
                </c:pt>
                <c:pt idx="15">
                  <c:v>181.69399999999999</c:v>
                </c:pt>
                <c:pt idx="16">
                  <c:v>183.40600000000001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8D9-477E-8FB7-5117C2691B26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0">
                  <c:v>181.9</c:v>
                </c:pt>
                <c:pt idx="1">
                  <c:v>180.6</c:v>
                </c:pt>
                <c:pt idx="2">
                  <c:v>181</c:v>
                </c:pt>
                <c:pt idx="3">
                  <c:v>181.4</c:v>
                </c:pt>
                <c:pt idx="4">
                  <c:v>179.7</c:v>
                </c:pt>
                <c:pt idx="5">
                  <c:v>181.4</c:v>
                </c:pt>
                <c:pt idx="6">
                  <c:v>180.8</c:v>
                </c:pt>
                <c:pt idx="7">
                  <c:v>180.1</c:v>
                </c:pt>
                <c:pt idx="8">
                  <c:v>180.5</c:v>
                </c:pt>
                <c:pt idx="9">
                  <c:v>181.8</c:v>
                </c:pt>
                <c:pt idx="10">
                  <c:v>182.5</c:v>
                </c:pt>
                <c:pt idx="11">
                  <c:v>181.3</c:v>
                </c:pt>
                <c:pt idx="12">
                  <c:v>180.5</c:v>
                </c:pt>
                <c:pt idx="13">
                  <c:v>181.1</c:v>
                </c:pt>
                <c:pt idx="14">
                  <c:v>182.9</c:v>
                </c:pt>
                <c:pt idx="15">
                  <c:v>182.8</c:v>
                </c:pt>
                <c:pt idx="16">
                  <c:v>182.6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D9-477E-8FB7-5117C2691B26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1">
                  <c:v>180.16</c:v>
                </c:pt>
                <c:pt idx="2">
                  <c:v>180.26</c:v>
                </c:pt>
                <c:pt idx="3">
                  <c:v>181.24</c:v>
                </c:pt>
                <c:pt idx="4">
                  <c:v>181.18</c:v>
                </c:pt>
                <c:pt idx="5">
                  <c:v>180.69</c:v>
                </c:pt>
                <c:pt idx="6">
                  <c:v>179.97</c:v>
                </c:pt>
                <c:pt idx="7">
                  <c:v>181.23</c:v>
                </c:pt>
                <c:pt idx="8">
                  <c:v>180.45</c:v>
                </c:pt>
                <c:pt idx="9">
                  <c:v>180.8</c:v>
                </c:pt>
                <c:pt idx="10">
                  <c:v>182.1</c:v>
                </c:pt>
                <c:pt idx="11">
                  <c:v>181.4</c:v>
                </c:pt>
                <c:pt idx="12">
                  <c:v>181</c:v>
                </c:pt>
                <c:pt idx="13">
                  <c:v>180.73</c:v>
                </c:pt>
                <c:pt idx="14">
                  <c:v>182.44</c:v>
                </c:pt>
                <c:pt idx="15">
                  <c:v>182.6</c:v>
                </c:pt>
                <c:pt idx="16">
                  <c:v>182.88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8D9-477E-8FB7-5117C2691B26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2">
                  <c:v>183.35714285714286</c:v>
                </c:pt>
                <c:pt idx="3">
                  <c:v>183.2</c:v>
                </c:pt>
                <c:pt idx="4">
                  <c:v>183</c:v>
                </c:pt>
                <c:pt idx="5">
                  <c:v>184.13333333333333</c:v>
                </c:pt>
                <c:pt idx="6">
                  <c:v>181.53333333333333</c:v>
                </c:pt>
                <c:pt idx="7">
                  <c:v>180.78571428571428</c:v>
                </c:pt>
                <c:pt idx="8">
                  <c:v>181.2</c:v>
                </c:pt>
                <c:pt idx="9">
                  <c:v>181.13333333333333</c:v>
                </c:pt>
                <c:pt idx="10">
                  <c:v>180.26666666666668</c:v>
                </c:pt>
                <c:pt idx="11">
                  <c:v>182.33333333333334</c:v>
                </c:pt>
                <c:pt idx="12">
                  <c:v>182.46666666666667</c:v>
                </c:pt>
                <c:pt idx="13">
                  <c:v>182</c:v>
                </c:pt>
                <c:pt idx="14">
                  <c:v>182.2</c:v>
                </c:pt>
                <c:pt idx="15">
                  <c:v>184.73333333333332</c:v>
                </c:pt>
                <c:pt idx="16">
                  <c:v>182.89473684210526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8D9-477E-8FB7-5117C2691B26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182</c:v>
                </c:pt>
                <c:pt idx="1">
                  <c:v>182</c:v>
                </c:pt>
                <c:pt idx="2">
                  <c:v>182</c:v>
                </c:pt>
                <c:pt idx="3">
                  <c:v>182</c:v>
                </c:pt>
                <c:pt idx="4">
                  <c:v>182</c:v>
                </c:pt>
                <c:pt idx="5">
                  <c:v>182</c:v>
                </c:pt>
                <c:pt idx="6">
                  <c:v>182</c:v>
                </c:pt>
                <c:pt idx="7">
                  <c:v>182</c:v>
                </c:pt>
                <c:pt idx="8">
                  <c:v>182</c:v>
                </c:pt>
                <c:pt idx="9">
                  <c:v>182</c:v>
                </c:pt>
                <c:pt idx="10">
                  <c:v>182</c:v>
                </c:pt>
                <c:pt idx="11">
                  <c:v>182</c:v>
                </c:pt>
                <c:pt idx="12">
                  <c:v>182</c:v>
                </c:pt>
                <c:pt idx="13">
                  <c:v>182</c:v>
                </c:pt>
                <c:pt idx="14">
                  <c:v>182</c:v>
                </c:pt>
                <c:pt idx="15">
                  <c:v>182</c:v>
                </c:pt>
                <c:pt idx="16">
                  <c:v>182</c:v>
                </c:pt>
                <c:pt idx="17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8D9-477E-8FB7-5117C2691B26}"/>
            </c:ext>
          </c:extLst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183.54823033126294</c:v>
                </c:pt>
                <c:pt idx="1">
                  <c:v>182.58351702234356</c:v>
                </c:pt>
                <c:pt idx="2">
                  <c:v>182.67986607892811</c:v>
                </c:pt>
                <c:pt idx="3">
                  <c:v>182.29011988304097</c:v>
                </c:pt>
                <c:pt idx="4">
                  <c:v>182.33825446247468</c:v>
                </c:pt>
                <c:pt idx="5">
                  <c:v>182.67991274454448</c:v>
                </c:pt>
                <c:pt idx="6">
                  <c:v>181.98860990274096</c:v>
                </c:pt>
                <c:pt idx="7">
                  <c:v>182.03921766258432</c:v>
                </c:pt>
                <c:pt idx="8">
                  <c:v>182.09168127780157</c:v>
                </c:pt>
                <c:pt idx="9">
                  <c:v>182.6454749087514</c:v>
                </c:pt>
                <c:pt idx="10">
                  <c:v>182.46207271369911</c:v>
                </c:pt>
                <c:pt idx="11">
                  <c:v>182.28228771929827</c:v>
                </c:pt>
                <c:pt idx="12">
                  <c:v>182.06139602925811</c:v>
                </c:pt>
                <c:pt idx="13">
                  <c:v>181.99776677563472</c:v>
                </c:pt>
                <c:pt idx="14">
                  <c:v>182.31857460317462</c:v>
                </c:pt>
                <c:pt idx="15">
                  <c:v>182.62045355778972</c:v>
                </c:pt>
                <c:pt idx="16">
                  <c:v>182.5501352124227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8D9-477E-8FB7-5117C2691B26}"/>
            </c:ext>
          </c:extLst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4.7666666666666515</c:v>
                </c:pt>
                <c:pt idx="1">
                  <c:v>5.1341176470588152</c:v>
                </c:pt>
                <c:pt idx="2">
                  <c:v>5.3900000000000148</c:v>
                </c:pt>
                <c:pt idx="3">
                  <c:v>2.6009999999999991</c:v>
                </c:pt>
                <c:pt idx="4">
                  <c:v>5.6529411764705912</c:v>
                </c:pt>
                <c:pt idx="5">
                  <c:v>4.7190909090909088</c:v>
                </c:pt>
                <c:pt idx="6">
                  <c:v>4.9050000000000011</c:v>
                </c:pt>
                <c:pt idx="7">
                  <c:v>4.7330000000000041</c:v>
                </c:pt>
                <c:pt idx="8">
                  <c:v>4.5330000000000155</c:v>
                </c:pt>
                <c:pt idx="9">
                  <c:v>4.4769999999999754</c:v>
                </c:pt>
                <c:pt idx="10">
                  <c:v>4.2596491228069908</c:v>
                </c:pt>
                <c:pt idx="11">
                  <c:v>4.1163333333333298</c:v>
                </c:pt>
                <c:pt idx="12">
                  <c:v>3.7666666666666799</c:v>
                </c:pt>
                <c:pt idx="13">
                  <c:v>3.0640476190475852</c:v>
                </c:pt>
                <c:pt idx="14">
                  <c:v>2.663888888888863</c:v>
                </c:pt>
                <c:pt idx="15">
                  <c:v>4.033333333333303</c:v>
                </c:pt>
                <c:pt idx="16">
                  <c:v>3.5625073920756734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8D9-477E-8FB7-5117C2691B26}"/>
            </c:ext>
          </c:extLst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177</c:v>
                </c:pt>
                <c:pt idx="1">
                  <c:v>177</c:v>
                </c:pt>
                <c:pt idx="2">
                  <c:v>177</c:v>
                </c:pt>
                <c:pt idx="3">
                  <c:v>177</c:v>
                </c:pt>
                <c:pt idx="4">
                  <c:v>177</c:v>
                </c:pt>
                <c:pt idx="5">
                  <c:v>177</c:v>
                </c:pt>
                <c:pt idx="6">
                  <c:v>177</c:v>
                </c:pt>
                <c:pt idx="7">
                  <c:v>177</c:v>
                </c:pt>
                <c:pt idx="8">
                  <c:v>177</c:v>
                </c:pt>
                <c:pt idx="9">
                  <c:v>177</c:v>
                </c:pt>
                <c:pt idx="10">
                  <c:v>177</c:v>
                </c:pt>
                <c:pt idx="11">
                  <c:v>177</c:v>
                </c:pt>
                <c:pt idx="12">
                  <c:v>177</c:v>
                </c:pt>
                <c:pt idx="13">
                  <c:v>177</c:v>
                </c:pt>
                <c:pt idx="14">
                  <c:v>177</c:v>
                </c:pt>
                <c:pt idx="15">
                  <c:v>177</c:v>
                </c:pt>
                <c:pt idx="16">
                  <c:v>177</c:v>
                </c:pt>
                <c:pt idx="17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8D9-477E-8FB7-5117C2691B26}"/>
            </c:ext>
          </c:extLst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187</c:v>
                </c:pt>
                <c:pt idx="1">
                  <c:v>187</c:v>
                </c:pt>
                <c:pt idx="2">
                  <c:v>187</c:v>
                </c:pt>
                <c:pt idx="3">
                  <c:v>187</c:v>
                </c:pt>
                <c:pt idx="4">
                  <c:v>187</c:v>
                </c:pt>
                <c:pt idx="5">
                  <c:v>187</c:v>
                </c:pt>
                <c:pt idx="6">
                  <c:v>187</c:v>
                </c:pt>
                <c:pt idx="7">
                  <c:v>187</c:v>
                </c:pt>
                <c:pt idx="8">
                  <c:v>187</c:v>
                </c:pt>
                <c:pt idx="9">
                  <c:v>187</c:v>
                </c:pt>
                <c:pt idx="10">
                  <c:v>187</c:v>
                </c:pt>
                <c:pt idx="11">
                  <c:v>187</c:v>
                </c:pt>
                <c:pt idx="12">
                  <c:v>187</c:v>
                </c:pt>
                <c:pt idx="13">
                  <c:v>187</c:v>
                </c:pt>
                <c:pt idx="14">
                  <c:v>187</c:v>
                </c:pt>
                <c:pt idx="15">
                  <c:v>187</c:v>
                </c:pt>
                <c:pt idx="16">
                  <c:v>187</c:v>
                </c:pt>
                <c:pt idx="17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8D9-477E-8FB7-5117C2691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5968"/>
        <c:axId val="207574528"/>
      </c:lineChart>
      <c:catAx>
        <c:axId val="207555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7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574528"/>
        <c:scaling>
          <c:orientation val="minMax"/>
          <c:max val="192"/>
          <c:min val="17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075559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594"/>
          <c:y val="0.10655715009140398"/>
          <c:w val="0.15870985999900294"/>
          <c:h val="0.8701128412881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485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0">
                  <c:v>140.54054054054055</c:v>
                </c:pt>
                <c:pt idx="1">
                  <c:v>140.26470588235293</c:v>
                </c:pt>
                <c:pt idx="2">
                  <c:v>140.26315789473685</c:v>
                </c:pt>
                <c:pt idx="3">
                  <c:v>141.18421052631578</c:v>
                </c:pt>
                <c:pt idx="4">
                  <c:v>141.03125</c:v>
                </c:pt>
                <c:pt idx="5">
                  <c:v>140.55882352941177</c:v>
                </c:pt>
                <c:pt idx="6">
                  <c:v>140.54166666666666</c:v>
                </c:pt>
                <c:pt idx="7">
                  <c:v>140.38461538461539</c:v>
                </c:pt>
                <c:pt idx="8">
                  <c:v>140.27272727272728</c:v>
                </c:pt>
                <c:pt idx="9">
                  <c:v>140.19999999999999</c:v>
                </c:pt>
                <c:pt idx="10">
                  <c:v>140.6</c:v>
                </c:pt>
                <c:pt idx="11">
                  <c:v>141.30000000000001</c:v>
                </c:pt>
                <c:pt idx="12">
                  <c:v>140.85</c:v>
                </c:pt>
                <c:pt idx="13">
                  <c:v>140.30000000000001</c:v>
                </c:pt>
                <c:pt idx="14">
                  <c:v>141.125</c:v>
                </c:pt>
                <c:pt idx="15">
                  <c:v>141.38461538461539</c:v>
                </c:pt>
                <c:pt idx="16">
                  <c:v>140.36363636363637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07-481B-A401-D51A10D8F5FB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0">
                  <c:v>142.02173913043475</c:v>
                </c:pt>
                <c:pt idx="1">
                  <c:v>140.33625000000001</c:v>
                </c:pt>
                <c:pt idx="2">
                  <c:v>139.46049382716052</c:v>
                </c:pt>
                <c:pt idx="3">
                  <c:v>139.43448275862067</c:v>
                </c:pt>
                <c:pt idx="4">
                  <c:v>140.63095238095238</c:v>
                </c:pt>
                <c:pt idx="5">
                  <c:v>140.8666666666667</c:v>
                </c:pt>
                <c:pt idx="6">
                  <c:v>141.04705882352951</c:v>
                </c:pt>
                <c:pt idx="7">
                  <c:v>141.09195402298852</c:v>
                </c:pt>
                <c:pt idx="8">
                  <c:v>140.76818181818183</c:v>
                </c:pt>
                <c:pt idx="9">
                  <c:v>141.49615384615393</c:v>
                </c:pt>
                <c:pt idx="10">
                  <c:v>140.74555555555557</c:v>
                </c:pt>
                <c:pt idx="11">
                  <c:v>140.71063829787235</c:v>
                </c:pt>
                <c:pt idx="12">
                  <c:v>140.73214285714289</c:v>
                </c:pt>
                <c:pt idx="13">
                  <c:v>139.57906976744187</c:v>
                </c:pt>
                <c:pt idx="14">
                  <c:v>138.6</c:v>
                </c:pt>
                <c:pt idx="15">
                  <c:v>138.56842105263155</c:v>
                </c:pt>
                <c:pt idx="16">
                  <c:v>139.69010989010991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07-481B-A401-D51A10D8F5FB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0">
                  <c:v>142.33333333333334</c:v>
                </c:pt>
                <c:pt idx="1">
                  <c:v>141.5625</c:v>
                </c:pt>
                <c:pt idx="2">
                  <c:v>141.29411764705881</c:v>
                </c:pt>
                <c:pt idx="3">
                  <c:v>141.6875</c:v>
                </c:pt>
                <c:pt idx="4">
                  <c:v>144.36842105263159</c:v>
                </c:pt>
                <c:pt idx="5">
                  <c:v>143.61904761904762</c:v>
                </c:pt>
                <c:pt idx="6">
                  <c:v>143.5</c:v>
                </c:pt>
                <c:pt idx="7">
                  <c:v>142.95833333333334</c:v>
                </c:pt>
                <c:pt idx="8">
                  <c:v>142.1904761904762</c:v>
                </c:pt>
                <c:pt idx="9">
                  <c:v>142.61111111111111</c:v>
                </c:pt>
                <c:pt idx="10">
                  <c:v>141.05555555555554</c:v>
                </c:pt>
                <c:pt idx="11">
                  <c:v>140.21052631578948</c:v>
                </c:pt>
                <c:pt idx="12">
                  <c:v>140.15384615384616</c:v>
                </c:pt>
                <c:pt idx="13">
                  <c:v>141</c:v>
                </c:pt>
                <c:pt idx="14">
                  <c:v>142.15789473684211</c:v>
                </c:pt>
                <c:pt idx="15">
                  <c:v>142.75</c:v>
                </c:pt>
                <c:pt idx="16">
                  <c:v>141.77777777777777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07-481B-A401-D51A10D8F5FB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0">
                  <c:v>142.02199999999999</c:v>
                </c:pt>
                <c:pt idx="1">
                  <c:v>141.566</c:v>
                </c:pt>
                <c:pt idx="2">
                  <c:v>140.239</c:v>
                </c:pt>
                <c:pt idx="3">
                  <c:v>140.08600000000001</c:v>
                </c:pt>
                <c:pt idx="4">
                  <c:v>139.892</c:v>
                </c:pt>
                <c:pt idx="5">
                  <c:v>140.37200000000001</c:v>
                </c:pt>
                <c:pt idx="6">
                  <c:v>141.298</c:v>
                </c:pt>
                <c:pt idx="7">
                  <c:v>141.55099999999999</c:v>
                </c:pt>
                <c:pt idx="8">
                  <c:v>141.4</c:v>
                </c:pt>
                <c:pt idx="9">
                  <c:v>141.63999999999999</c:v>
                </c:pt>
                <c:pt idx="10">
                  <c:v>141.70599999999999</c:v>
                </c:pt>
                <c:pt idx="11">
                  <c:v>141.35499999999999</c:v>
                </c:pt>
                <c:pt idx="12">
                  <c:v>141.28899999999999</c:v>
                </c:pt>
                <c:pt idx="13">
                  <c:v>141.06</c:v>
                </c:pt>
                <c:pt idx="14">
                  <c:v>141</c:v>
                </c:pt>
                <c:pt idx="15">
                  <c:v>141.61699999999999</c:v>
                </c:pt>
                <c:pt idx="16">
                  <c:v>141.74199999999999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07-481B-A401-D51A10D8F5FB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140.875</c:v>
                </c:pt>
                <c:pt idx="2">
                  <c:v>140.80000000000001</c:v>
                </c:pt>
                <c:pt idx="3">
                  <c:v>141</c:v>
                </c:pt>
                <c:pt idx="4">
                  <c:v>140.89473684210526</c:v>
                </c:pt>
                <c:pt idx="5">
                  <c:v>141.22727272727272</c:v>
                </c:pt>
                <c:pt idx="6">
                  <c:v>140.65</c:v>
                </c:pt>
                <c:pt idx="7">
                  <c:v>140.94999999999999</c:v>
                </c:pt>
                <c:pt idx="8">
                  <c:v>139.9</c:v>
                </c:pt>
                <c:pt idx="9">
                  <c:v>140.28571428571428</c:v>
                </c:pt>
                <c:pt idx="10">
                  <c:v>141.19999999999999</c:v>
                </c:pt>
                <c:pt idx="11">
                  <c:v>141.42105263157896</c:v>
                </c:pt>
                <c:pt idx="12">
                  <c:v>140.9</c:v>
                </c:pt>
                <c:pt idx="13">
                  <c:v>141</c:v>
                </c:pt>
                <c:pt idx="14">
                  <c:v>140.85714285714286</c:v>
                </c:pt>
                <c:pt idx="15">
                  <c:v>141.14285714285714</c:v>
                </c:pt>
                <c:pt idx="16">
                  <c:v>141.58333333333334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07-481B-A401-D51A10D8F5FB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0">
                  <c:v>142.79166666666669</c:v>
                </c:pt>
                <c:pt idx="1">
                  <c:v>142.20652173913044</c:v>
                </c:pt>
                <c:pt idx="2">
                  <c:v>141.58333333333334</c:v>
                </c:pt>
                <c:pt idx="3">
                  <c:v>141.55357142857144</c:v>
                </c:pt>
                <c:pt idx="4">
                  <c:v>142.5</c:v>
                </c:pt>
                <c:pt idx="5">
                  <c:v>141.46590909090912</c:v>
                </c:pt>
                <c:pt idx="6">
                  <c:v>141.45238095238093</c:v>
                </c:pt>
                <c:pt idx="7">
                  <c:v>141.97222222222223</c:v>
                </c:pt>
                <c:pt idx="8">
                  <c:v>141.78888888888889</c:v>
                </c:pt>
                <c:pt idx="9">
                  <c:v>141.55729166666669</c:v>
                </c:pt>
                <c:pt idx="10">
                  <c:v>141.48529411764707</c:v>
                </c:pt>
                <c:pt idx="11">
                  <c:v>141.48529411764707</c:v>
                </c:pt>
                <c:pt idx="12">
                  <c:v>141.67727272727276</c:v>
                </c:pt>
                <c:pt idx="13">
                  <c:v>141.87272727272727</c:v>
                </c:pt>
                <c:pt idx="14">
                  <c:v>141.73750000000001</c:v>
                </c:pt>
                <c:pt idx="15">
                  <c:v>141.32916666666665</c:v>
                </c:pt>
                <c:pt idx="16">
                  <c:v>141.44736842105266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07-481B-A401-D51A10D8F5FB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0">
                  <c:v>140</c:v>
                </c:pt>
                <c:pt idx="1">
                  <c:v>139.88900000000001</c:v>
                </c:pt>
                <c:pt idx="2">
                  <c:v>140</c:v>
                </c:pt>
                <c:pt idx="3">
                  <c:v>139.52199999999999</c:v>
                </c:pt>
                <c:pt idx="4">
                  <c:v>141.26900000000001</c:v>
                </c:pt>
                <c:pt idx="5">
                  <c:v>141.619</c:v>
                </c:pt>
                <c:pt idx="6">
                  <c:v>141.786</c:v>
                </c:pt>
                <c:pt idx="7">
                  <c:v>142.13800000000001</c:v>
                </c:pt>
                <c:pt idx="8">
                  <c:v>140.429</c:v>
                </c:pt>
                <c:pt idx="9">
                  <c:v>140.07499999999999</c:v>
                </c:pt>
                <c:pt idx="10">
                  <c:v>139.96199999999999</c:v>
                </c:pt>
                <c:pt idx="11">
                  <c:v>138.79300000000001</c:v>
                </c:pt>
                <c:pt idx="12">
                  <c:v>138.63399999999999</c:v>
                </c:pt>
                <c:pt idx="13">
                  <c:v>139.15799999999999</c:v>
                </c:pt>
                <c:pt idx="14">
                  <c:v>138.65199999999999</c:v>
                </c:pt>
                <c:pt idx="15">
                  <c:v>138.26</c:v>
                </c:pt>
                <c:pt idx="16">
                  <c:v>138.375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07-481B-A401-D51A10D8F5FB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0">
                  <c:v>140.6</c:v>
                </c:pt>
                <c:pt idx="1">
                  <c:v>140.1</c:v>
                </c:pt>
                <c:pt idx="2">
                  <c:v>139.4</c:v>
                </c:pt>
                <c:pt idx="3">
                  <c:v>139.9</c:v>
                </c:pt>
                <c:pt idx="4">
                  <c:v>141.30000000000001</c:v>
                </c:pt>
                <c:pt idx="5">
                  <c:v>140.6</c:v>
                </c:pt>
                <c:pt idx="6">
                  <c:v>140.9</c:v>
                </c:pt>
                <c:pt idx="7">
                  <c:v>141.5</c:v>
                </c:pt>
                <c:pt idx="8">
                  <c:v>141.6</c:v>
                </c:pt>
                <c:pt idx="9">
                  <c:v>141</c:v>
                </c:pt>
                <c:pt idx="10">
                  <c:v>141.30000000000001</c:v>
                </c:pt>
                <c:pt idx="11">
                  <c:v>139.9</c:v>
                </c:pt>
                <c:pt idx="12">
                  <c:v>139.4</c:v>
                </c:pt>
                <c:pt idx="13">
                  <c:v>140.30000000000001</c:v>
                </c:pt>
                <c:pt idx="14">
                  <c:v>140.30000000000001</c:v>
                </c:pt>
                <c:pt idx="15">
                  <c:v>140.69999999999999</c:v>
                </c:pt>
                <c:pt idx="16">
                  <c:v>140.69999999999999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07-481B-A401-D51A10D8F5FB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1">
                  <c:v>140.71</c:v>
                </c:pt>
                <c:pt idx="2">
                  <c:v>140.53</c:v>
                </c:pt>
                <c:pt idx="3">
                  <c:v>139.86000000000001</c:v>
                </c:pt>
                <c:pt idx="4">
                  <c:v>139.03</c:v>
                </c:pt>
                <c:pt idx="5">
                  <c:v>138.93</c:v>
                </c:pt>
                <c:pt idx="6">
                  <c:v>138.65</c:v>
                </c:pt>
                <c:pt idx="7">
                  <c:v>139.11000000000001</c:v>
                </c:pt>
                <c:pt idx="8">
                  <c:v>137.69999999999999</c:v>
                </c:pt>
                <c:pt idx="9">
                  <c:v>137.58000000000001</c:v>
                </c:pt>
                <c:pt idx="10">
                  <c:v>138.22999999999999</c:v>
                </c:pt>
                <c:pt idx="11">
                  <c:v>138.53</c:v>
                </c:pt>
                <c:pt idx="12">
                  <c:v>137.9</c:v>
                </c:pt>
                <c:pt idx="13">
                  <c:v>138.80000000000001</c:v>
                </c:pt>
                <c:pt idx="14">
                  <c:v>139.59</c:v>
                </c:pt>
                <c:pt idx="15">
                  <c:v>140.04</c:v>
                </c:pt>
                <c:pt idx="16">
                  <c:v>140.03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D07-481B-A401-D51A10D8F5FB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2">
                  <c:v>140.80000000000001</c:v>
                </c:pt>
                <c:pt idx="3">
                  <c:v>141.86666666666667</c:v>
                </c:pt>
                <c:pt idx="4">
                  <c:v>141.64285714285714</c:v>
                </c:pt>
                <c:pt idx="5">
                  <c:v>143</c:v>
                </c:pt>
                <c:pt idx="6">
                  <c:v>142.26666666666668</c:v>
                </c:pt>
                <c:pt idx="7">
                  <c:v>142.42857142857142</c:v>
                </c:pt>
                <c:pt idx="8">
                  <c:v>142.73333333333332</c:v>
                </c:pt>
                <c:pt idx="9">
                  <c:v>142.86666666666667</c:v>
                </c:pt>
                <c:pt idx="10">
                  <c:v>141.80000000000001</c:v>
                </c:pt>
                <c:pt idx="11">
                  <c:v>141.30769230769232</c:v>
                </c:pt>
                <c:pt idx="12">
                  <c:v>143</c:v>
                </c:pt>
                <c:pt idx="13">
                  <c:v>141.64285714285714</c:v>
                </c:pt>
                <c:pt idx="14">
                  <c:v>142</c:v>
                </c:pt>
                <c:pt idx="15">
                  <c:v>142.33333333333334</c:v>
                </c:pt>
                <c:pt idx="16">
                  <c:v>141.47368421052633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D07-481B-A401-D51A10D8F5FB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D07-481B-A401-D51A10D8F5FB}"/>
            </c:ext>
          </c:extLst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141.47275423871076</c:v>
                </c:pt>
                <c:pt idx="1">
                  <c:v>140.8344419579426</c:v>
                </c:pt>
                <c:pt idx="2">
                  <c:v>140.43701027022894</c:v>
                </c:pt>
                <c:pt idx="3">
                  <c:v>140.60944313801747</c:v>
                </c:pt>
                <c:pt idx="4">
                  <c:v>141.25592174185462</c:v>
                </c:pt>
                <c:pt idx="5">
                  <c:v>141.2258719633308</c:v>
                </c:pt>
                <c:pt idx="6">
                  <c:v>141.20917731092439</c:v>
                </c:pt>
                <c:pt idx="7">
                  <c:v>141.40846963917309</c:v>
                </c:pt>
                <c:pt idx="8">
                  <c:v>140.87826075036077</c:v>
                </c:pt>
                <c:pt idx="9">
                  <c:v>140.93119375763126</c:v>
                </c:pt>
                <c:pt idx="10">
                  <c:v>140.8084405228758</c:v>
                </c:pt>
                <c:pt idx="11">
                  <c:v>140.50132036705801</c:v>
                </c:pt>
                <c:pt idx="12">
                  <c:v>140.45362617382619</c:v>
                </c:pt>
                <c:pt idx="13">
                  <c:v>140.47126541830261</c:v>
                </c:pt>
                <c:pt idx="14">
                  <c:v>140.6019537593985</c:v>
                </c:pt>
                <c:pt idx="15">
                  <c:v>140.81253935801038</c:v>
                </c:pt>
                <c:pt idx="16">
                  <c:v>140.71829099964364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D07-481B-A401-D51A10D8F5FB}"/>
            </c:ext>
          </c:extLst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2.7916666666666856</c:v>
                </c:pt>
                <c:pt idx="1">
                  <c:v>2.3175217391304272</c:v>
                </c:pt>
                <c:pt idx="2">
                  <c:v>2.1833333333333371</c:v>
                </c:pt>
                <c:pt idx="3">
                  <c:v>2.4321839080459995</c:v>
                </c:pt>
                <c:pt idx="4">
                  <c:v>5.3384210526315883</c:v>
                </c:pt>
                <c:pt idx="5">
                  <c:v>4.6890476190476136</c:v>
                </c:pt>
                <c:pt idx="6">
                  <c:v>4.8499999999999943</c:v>
                </c:pt>
                <c:pt idx="7">
                  <c:v>3.8483333333333292</c:v>
                </c:pt>
                <c:pt idx="8">
                  <c:v>5.0333333333333314</c:v>
                </c:pt>
                <c:pt idx="9">
                  <c:v>5.2866666666666617</c:v>
                </c:pt>
                <c:pt idx="10">
                  <c:v>3.5700000000000216</c:v>
                </c:pt>
                <c:pt idx="11">
                  <c:v>2.9552941176470711</c:v>
                </c:pt>
                <c:pt idx="12">
                  <c:v>5.0999999999999943</c:v>
                </c:pt>
                <c:pt idx="13">
                  <c:v>3.0727272727272634</c:v>
                </c:pt>
                <c:pt idx="14">
                  <c:v>3.5578947368421154</c:v>
                </c:pt>
                <c:pt idx="15">
                  <c:v>4.4900000000000091</c:v>
                </c:pt>
                <c:pt idx="16">
                  <c:v>3.4027777777777715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D07-481B-A401-D51A10D8F5FB}"/>
            </c:ext>
          </c:extLst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133</c:v>
                </c:pt>
                <c:pt idx="1">
                  <c:v>133</c:v>
                </c:pt>
                <c:pt idx="2">
                  <c:v>133</c:v>
                </c:pt>
                <c:pt idx="3">
                  <c:v>133</c:v>
                </c:pt>
                <c:pt idx="4">
                  <c:v>133</c:v>
                </c:pt>
                <c:pt idx="5">
                  <c:v>133</c:v>
                </c:pt>
                <c:pt idx="6">
                  <c:v>133</c:v>
                </c:pt>
                <c:pt idx="7">
                  <c:v>133</c:v>
                </c:pt>
                <c:pt idx="8">
                  <c:v>133</c:v>
                </c:pt>
                <c:pt idx="9">
                  <c:v>133</c:v>
                </c:pt>
                <c:pt idx="10">
                  <c:v>133</c:v>
                </c:pt>
                <c:pt idx="11">
                  <c:v>133</c:v>
                </c:pt>
                <c:pt idx="12">
                  <c:v>133</c:v>
                </c:pt>
                <c:pt idx="13">
                  <c:v>133</c:v>
                </c:pt>
                <c:pt idx="14">
                  <c:v>133</c:v>
                </c:pt>
                <c:pt idx="15">
                  <c:v>133</c:v>
                </c:pt>
                <c:pt idx="16">
                  <c:v>133</c:v>
                </c:pt>
                <c:pt idx="17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D07-481B-A401-D51A10D8F5FB}"/>
            </c:ext>
          </c:extLst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149</c:v>
                </c:pt>
                <c:pt idx="1">
                  <c:v>149</c:v>
                </c:pt>
                <c:pt idx="2">
                  <c:v>149</c:v>
                </c:pt>
                <c:pt idx="3">
                  <c:v>149</c:v>
                </c:pt>
                <c:pt idx="4">
                  <c:v>149</c:v>
                </c:pt>
                <c:pt idx="5">
                  <c:v>149</c:v>
                </c:pt>
                <c:pt idx="6">
                  <c:v>149</c:v>
                </c:pt>
                <c:pt idx="7">
                  <c:v>149</c:v>
                </c:pt>
                <c:pt idx="8">
                  <c:v>149</c:v>
                </c:pt>
                <c:pt idx="9">
                  <c:v>149</c:v>
                </c:pt>
                <c:pt idx="10">
                  <c:v>149</c:v>
                </c:pt>
                <c:pt idx="11">
                  <c:v>149</c:v>
                </c:pt>
                <c:pt idx="12">
                  <c:v>149</c:v>
                </c:pt>
                <c:pt idx="13">
                  <c:v>149</c:v>
                </c:pt>
                <c:pt idx="14">
                  <c:v>149</c:v>
                </c:pt>
                <c:pt idx="15">
                  <c:v>149</c:v>
                </c:pt>
                <c:pt idx="16">
                  <c:v>149</c:v>
                </c:pt>
                <c:pt idx="17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D07-481B-A401-D51A10D8F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23776"/>
        <c:axId val="208138240"/>
      </c:lineChart>
      <c:catAx>
        <c:axId val="20812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813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138240"/>
        <c:scaling>
          <c:orientation val="minMax"/>
          <c:max val="157"/>
          <c:min val="1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0812377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68E-2"/>
          <c:w val="0.15932659370968461"/>
          <c:h val="0.87874806377960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18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0">
                  <c:v>51.486486486486484</c:v>
                </c:pt>
                <c:pt idx="1">
                  <c:v>51.941176470588232</c:v>
                </c:pt>
                <c:pt idx="2">
                  <c:v>51.789473684210527</c:v>
                </c:pt>
                <c:pt idx="3">
                  <c:v>51.763157894736842</c:v>
                </c:pt>
                <c:pt idx="4">
                  <c:v>51.5625</c:v>
                </c:pt>
                <c:pt idx="5">
                  <c:v>51.676470588235297</c:v>
                </c:pt>
                <c:pt idx="6">
                  <c:v>51.666666666666664</c:v>
                </c:pt>
                <c:pt idx="7">
                  <c:v>51.192307692307693</c:v>
                </c:pt>
                <c:pt idx="8">
                  <c:v>51.363636363636367</c:v>
                </c:pt>
                <c:pt idx="9">
                  <c:v>51.5</c:v>
                </c:pt>
                <c:pt idx="10">
                  <c:v>51.55</c:v>
                </c:pt>
                <c:pt idx="11">
                  <c:v>51</c:v>
                </c:pt>
                <c:pt idx="12">
                  <c:v>51.65</c:v>
                </c:pt>
                <c:pt idx="13">
                  <c:v>51.45</c:v>
                </c:pt>
                <c:pt idx="14">
                  <c:v>51.5625</c:v>
                </c:pt>
                <c:pt idx="15">
                  <c:v>51.57692307692308</c:v>
                </c:pt>
                <c:pt idx="16">
                  <c:v>51.136363636363633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01-4FE2-8380-EA057D4B8CA9}"/>
            </c:ext>
          </c:extLst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0">
                  <c:v>53.266666666666673</c:v>
                </c:pt>
                <c:pt idx="1">
                  <c:v>52.295652173913048</c:v>
                </c:pt>
                <c:pt idx="2">
                  <c:v>51.762195121951244</c:v>
                </c:pt>
                <c:pt idx="3">
                  <c:v>51.362790697674399</c:v>
                </c:pt>
                <c:pt idx="4">
                  <c:v>51.490361445783151</c:v>
                </c:pt>
                <c:pt idx="5">
                  <c:v>52.278888888888886</c:v>
                </c:pt>
                <c:pt idx="6">
                  <c:v>52.534117647058842</c:v>
                </c:pt>
                <c:pt idx="7">
                  <c:v>53.148314606741557</c:v>
                </c:pt>
                <c:pt idx="8">
                  <c:v>53.132258064516101</c:v>
                </c:pt>
                <c:pt idx="9">
                  <c:v>53.192207792207803</c:v>
                </c:pt>
                <c:pt idx="10">
                  <c:v>52.717977528089897</c:v>
                </c:pt>
                <c:pt idx="11">
                  <c:v>52.9</c:v>
                </c:pt>
                <c:pt idx="12">
                  <c:v>52.707547169811328</c:v>
                </c:pt>
                <c:pt idx="13">
                  <c:v>52.925000000000011</c:v>
                </c:pt>
                <c:pt idx="14">
                  <c:v>52.6</c:v>
                </c:pt>
                <c:pt idx="15">
                  <c:v>51.875531914893621</c:v>
                </c:pt>
                <c:pt idx="16">
                  <c:v>52.702222222222218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1-4FE2-8380-EA057D4B8CA9}"/>
            </c:ext>
          </c:extLst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0">
                  <c:v>53.9</c:v>
                </c:pt>
                <c:pt idx="1">
                  <c:v>53.368421052631582</c:v>
                </c:pt>
                <c:pt idx="2">
                  <c:v>53.157894736842103</c:v>
                </c:pt>
                <c:pt idx="3">
                  <c:v>52.727272727272727</c:v>
                </c:pt>
                <c:pt idx="4">
                  <c:v>52.9</c:v>
                </c:pt>
                <c:pt idx="5">
                  <c:v>53.75</c:v>
                </c:pt>
                <c:pt idx="6">
                  <c:v>53.10526315789474</c:v>
                </c:pt>
                <c:pt idx="7">
                  <c:v>53.260869565217391</c:v>
                </c:pt>
                <c:pt idx="8">
                  <c:v>54.363636363636367</c:v>
                </c:pt>
                <c:pt idx="9">
                  <c:v>53.375</c:v>
                </c:pt>
                <c:pt idx="10">
                  <c:v>53.285714285714285</c:v>
                </c:pt>
                <c:pt idx="11">
                  <c:v>53.80952380952381</c:v>
                </c:pt>
                <c:pt idx="12">
                  <c:v>53.823529411764703</c:v>
                </c:pt>
                <c:pt idx="13">
                  <c:v>53.263157894736842</c:v>
                </c:pt>
                <c:pt idx="14">
                  <c:v>53.210526315789473</c:v>
                </c:pt>
                <c:pt idx="15">
                  <c:v>53.157894736842103</c:v>
                </c:pt>
                <c:pt idx="16">
                  <c:v>52.388888888888886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01-4FE2-8380-EA057D4B8CA9}"/>
            </c:ext>
          </c:extLst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0">
                  <c:v>51.031999999999996</c:v>
                </c:pt>
                <c:pt idx="1">
                  <c:v>51.043999999999997</c:v>
                </c:pt>
                <c:pt idx="2">
                  <c:v>51.398000000000003</c:v>
                </c:pt>
                <c:pt idx="3">
                  <c:v>51.19</c:v>
                </c:pt>
                <c:pt idx="4">
                  <c:v>50.408999999999999</c:v>
                </c:pt>
                <c:pt idx="5">
                  <c:v>50.499000000000002</c:v>
                </c:pt>
                <c:pt idx="6">
                  <c:v>50.905000000000001</c:v>
                </c:pt>
                <c:pt idx="7">
                  <c:v>51.100999999999999</c:v>
                </c:pt>
                <c:pt idx="8">
                  <c:v>51.286000000000001</c:v>
                </c:pt>
                <c:pt idx="9">
                  <c:v>51.38</c:v>
                </c:pt>
                <c:pt idx="10">
                  <c:v>53.386000000000003</c:v>
                </c:pt>
                <c:pt idx="11">
                  <c:v>53.110999999999997</c:v>
                </c:pt>
                <c:pt idx="12">
                  <c:v>53.115000000000002</c:v>
                </c:pt>
                <c:pt idx="13">
                  <c:v>53.095999999999997</c:v>
                </c:pt>
                <c:pt idx="14">
                  <c:v>53.220999999999997</c:v>
                </c:pt>
                <c:pt idx="15">
                  <c:v>53.100999999999999</c:v>
                </c:pt>
                <c:pt idx="16">
                  <c:v>53.25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01-4FE2-8380-EA057D4B8CA9}"/>
            </c:ext>
          </c:extLst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51.8125</c:v>
                </c:pt>
                <c:pt idx="2">
                  <c:v>51.75</c:v>
                </c:pt>
                <c:pt idx="3">
                  <c:v>51.89473684210526</c:v>
                </c:pt>
                <c:pt idx="4">
                  <c:v>51.736842105263158</c:v>
                </c:pt>
                <c:pt idx="5">
                  <c:v>52.31818181818182</c:v>
                </c:pt>
                <c:pt idx="6">
                  <c:v>52.05</c:v>
                </c:pt>
                <c:pt idx="7">
                  <c:v>52.5</c:v>
                </c:pt>
                <c:pt idx="8">
                  <c:v>52.55</c:v>
                </c:pt>
                <c:pt idx="9">
                  <c:v>52.61904761904762</c:v>
                </c:pt>
                <c:pt idx="10">
                  <c:v>52.65</c:v>
                </c:pt>
                <c:pt idx="11">
                  <c:v>52.736842105263158</c:v>
                </c:pt>
                <c:pt idx="12">
                  <c:v>52.45</c:v>
                </c:pt>
                <c:pt idx="13">
                  <c:v>52.6</c:v>
                </c:pt>
                <c:pt idx="14">
                  <c:v>52.714285714285715</c:v>
                </c:pt>
                <c:pt idx="15">
                  <c:v>53.142857142857146</c:v>
                </c:pt>
                <c:pt idx="16">
                  <c:v>52.916666666666664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01-4FE2-8380-EA057D4B8CA9}"/>
            </c:ext>
          </c:extLst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0">
                  <c:v>53.21875</c:v>
                </c:pt>
                <c:pt idx="1">
                  <c:v>53.905357142857142</c:v>
                </c:pt>
                <c:pt idx="2">
                  <c:v>53.768000000000001</c:v>
                </c:pt>
                <c:pt idx="3">
                  <c:v>53.656666666666666</c:v>
                </c:pt>
                <c:pt idx="4">
                  <c:v>53.192528735632187</c:v>
                </c:pt>
                <c:pt idx="5">
                  <c:v>53.746212121212125</c:v>
                </c:pt>
                <c:pt idx="6">
                  <c:v>52.888888888888886</c:v>
                </c:pt>
                <c:pt idx="7">
                  <c:v>53.287356321839084</c:v>
                </c:pt>
                <c:pt idx="8">
                  <c:v>53.575268817204297</c:v>
                </c:pt>
                <c:pt idx="9">
                  <c:v>53.465196078431376</c:v>
                </c:pt>
                <c:pt idx="10">
                  <c:v>53.245098039215691</c:v>
                </c:pt>
                <c:pt idx="11">
                  <c:v>53.245098039215691</c:v>
                </c:pt>
                <c:pt idx="12">
                  <c:v>53.163636363636357</c:v>
                </c:pt>
                <c:pt idx="13">
                  <c:v>52.495652173913051</c:v>
                </c:pt>
                <c:pt idx="14">
                  <c:v>52.329166666666652</c:v>
                </c:pt>
                <c:pt idx="15">
                  <c:v>52.712500000000006</c:v>
                </c:pt>
                <c:pt idx="16">
                  <c:v>52.321052631578958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01-4FE2-8380-EA057D4B8CA9}"/>
            </c:ext>
          </c:extLst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0">
                  <c:v>51.4</c:v>
                </c:pt>
                <c:pt idx="1">
                  <c:v>51.667000000000002</c:v>
                </c:pt>
                <c:pt idx="2">
                  <c:v>51.636000000000003</c:v>
                </c:pt>
                <c:pt idx="3">
                  <c:v>51.375</c:v>
                </c:pt>
                <c:pt idx="4">
                  <c:v>51.66</c:v>
                </c:pt>
                <c:pt idx="5">
                  <c:v>51.927</c:v>
                </c:pt>
                <c:pt idx="6">
                  <c:v>52.341000000000001</c:v>
                </c:pt>
                <c:pt idx="7">
                  <c:v>52.44</c:v>
                </c:pt>
                <c:pt idx="8">
                  <c:v>51.570999999999998</c:v>
                </c:pt>
                <c:pt idx="9">
                  <c:v>51.058999999999997</c:v>
                </c:pt>
                <c:pt idx="10">
                  <c:v>50.954999999999998</c:v>
                </c:pt>
                <c:pt idx="11">
                  <c:v>50.604999999999997</c:v>
                </c:pt>
                <c:pt idx="12">
                  <c:v>50.744999999999997</c:v>
                </c:pt>
                <c:pt idx="13">
                  <c:v>51.238999999999997</c:v>
                </c:pt>
                <c:pt idx="14">
                  <c:v>50.762999999999998</c:v>
                </c:pt>
                <c:pt idx="15">
                  <c:v>50.825000000000003</c:v>
                </c:pt>
                <c:pt idx="16">
                  <c:v>51.073999999999998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01-4FE2-8380-EA057D4B8CA9}"/>
            </c:ext>
          </c:extLst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0">
                  <c:v>52.9</c:v>
                </c:pt>
                <c:pt idx="1">
                  <c:v>53.3</c:v>
                </c:pt>
                <c:pt idx="2">
                  <c:v>52.5</c:v>
                </c:pt>
                <c:pt idx="3">
                  <c:v>52.6</c:v>
                </c:pt>
                <c:pt idx="4">
                  <c:v>53.1</c:v>
                </c:pt>
                <c:pt idx="5">
                  <c:v>51.9</c:v>
                </c:pt>
                <c:pt idx="6">
                  <c:v>52.3</c:v>
                </c:pt>
                <c:pt idx="7">
                  <c:v>53.2</c:v>
                </c:pt>
                <c:pt idx="8">
                  <c:v>53.3</c:v>
                </c:pt>
                <c:pt idx="9">
                  <c:v>53.3</c:v>
                </c:pt>
                <c:pt idx="10">
                  <c:v>52.7</c:v>
                </c:pt>
                <c:pt idx="11">
                  <c:v>53.4</c:v>
                </c:pt>
                <c:pt idx="12">
                  <c:v>52.8</c:v>
                </c:pt>
                <c:pt idx="13">
                  <c:v>52.6</c:v>
                </c:pt>
                <c:pt idx="14">
                  <c:v>52.8</c:v>
                </c:pt>
                <c:pt idx="15">
                  <c:v>52.5</c:v>
                </c:pt>
                <c:pt idx="16">
                  <c:v>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01-4FE2-8380-EA057D4B8CA9}"/>
            </c:ext>
          </c:extLst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1">
                  <c:v>51.79</c:v>
                </c:pt>
                <c:pt idx="2">
                  <c:v>52.34</c:v>
                </c:pt>
                <c:pt idx="3">
                  <c:v>51.5</c:v>
                </c:pt>
                <c:pt idx="4">
                  <c:v>51.35</c:v>
                </c:pt>
                <c:pt idx="5">
                  <c:v>51.39</c:v>
                </c:pt>
                <c:pt idx="6">
                  <c:v>51.44</c:v>
                </c:pt>
                <c:pt idx="7">
                  <c:v>51.7</c:v>
                </c:pt>
                <c:pt idx="8">
                  <c:v>50.91</c:v>
                </c:pt>
                <c:pt idx="9">
                  <c:v>51.15</c:v>
                </c:pt>
                <c:pt idx="10">
                  <c:v>51.08</c:v>
                </c:pt>
                <c:pt idx="11">
                  <c:v>51.18</c:v>
                </c:pt>
                <c:pt idx="12">
                  <c:v>51.01</c:v>
                </c:pt>
                <c:pt idx="13">
                  <c:v>50.75</c:v>
                </c:pt>
                <c:pt idx="14">
                  <c:v>50.78</c:v>
                </c:pt>
                <c:pt idx="15">
                  <c:v>50.71</c:v>
                </c:pt>
                <c:pt idx="16">
                  <c:v>50.73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01-4FE2-8380-EA057D4B8CA9}"/>
            </c:ext>
          </c:extLst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2">
                  <c:v>52.333333333333336</c:v>
                </c:pt>
                <c:pt idx="3">
                  <c:v>53.4</c:v>
                </c:pt>
                <c:pt idx="4">
                  <c:v>53.357142857142854</c:v>
                </c:pt>
                <c:pt idx="5">
                  <c:v>53.466666666666669</c:v>
                </c:pt>
                <c:pt idx="6">
                  <c:v>52.866666666666667</c:v>
                </c:pt>
                <c:pt idx="7">
                  <c:v>53.214285714285715</c:v>
                </c:pt>
                <c:pt idx="8">
                  <c:v>52.8</c:v>
                </c:pt>
                <c:pt idx="9">
                  <c:v>53</c:v>
                </c:pt>
                <c:pt idx="10">
                  <c:v>51.93333333333333</c:v>
                </c:pt>
                <c:pt idx="11">
                  <c:v>52.307692307692307</c:v>
                </c:pt>
                <c:pt idx="12">
                  <c:v>52.666666666666664</c:v>
                </c:pt>
                <c:pt idx="13">
                  <c:v>52.214285714285715</c:v>
                </c:pt>
                <c:pt idx="14">
                  <c:v>52.333333333333336</c:v>
                </c:pt>
                <c:pt idx="15">
                  <c:v>53.333333333333336</c:v>
                </c:pt>
                <c:pt idx="16">
                  <c:v>53.210526315789473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01-4FE2-8380-EA057D4B8CA9}"/>
            </c:ext>
          </c:extLst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01-4FE2-8380-EA057D4B8CA9}"/>
            </c:ext>
          </c:extLst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52.457700450450446</c:v>
                </c:pt>
                <c:pt idx="1">
                  <c:v>52.347122982221123</c:v>
                </c:pt>
                <c:pt idx="2">
                  <c:v>52.243489687633726</c:v>
                </c:pt>
                <c:pt idx="3">
                  <c:v>52.146962482845581</c:v>
                </c:pt>
                <c:pt idx="4">
                  <c:v>52.075837514382144</c:v>
                </c:pt>
                <c:pt idx="5">
                  <c:v>52.295242008318475</c:v>
                </c:pt>
                <c:pt idx="6">
                  <c:v>52.209760302717584</c:v>
                </c:pt>
                <c:pt idx="7">
                  <c:v>52.504413390039133</c:v>
                </c:pt>
                <c:pt idx="8">
                  <c:v>52.485179960899316</c:v>
                </c:pt>
                <c:pt idx="9">
                  <c:v>52.404045148968677</c:v>
                </c:pt>
                <c:pt idx="10">
                  <c:v>52.350312318635318</c:v>
                </c:pt>
                <c:pt idx="11">
                  <c:v>52.429515626169497</c:v>
                </c:pt>
                <c:pt idx="12">
                  <c:v>52.413137961187907</c:v>
                </c:pt>
                <c:pt idx="13">
                  <c:v>52.263309578293558</c:v>
                </c:pt>
                <c:pt idx="14">
                  <c:v>52.231381203007516</c:v>
                </c:pt>
                <c:pt idx="15">
                  <c:v>52.293504020484932</c:v>
                </c:pt>
                <c:pt idx="16">
                  <c:v>52.23297203615099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701-4FE2-8380-EA057D4B8CA9}"/>
            </c:ext>
          </c:extLst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2.8680000000000021</c:v>
                </c:pt>
                <c:pt idx="1">
                  <c:v>2.8613571428571447</c:v>
                </c:pt>
                <c:pt idx="2">
                  <c:v>2.3699999999999974</c:v>
                </c:pt>
                <c:pt idx="3">
                  <c:v>2.4666666666666686</c:v>
                </c:pt>
                <c:pt idx="4">
                  <c:v>2.9481428571428552</c:v>
                </c:pt>
                <c:pt idx="5">
                  <c:v>3.2509999999999977</c:v>
                </c:pt>
                <c:pt idx="6">
                  <c:v>2.2002631578947387</c:v>
                </c:pt>
                <c:pt idx="7">
                  <c:v>2.1863563218390851</c:v>
                </c:pt>
                <c:pt idx="8">
                  <c:v>3.4536363636363703</c:v>
                </c:pt>
                <c:pt idx="9">
                  <c:v>2.4061960784313783</c:v>
                </c:pt>
                <c:pt idx="10">
                  <c:v>2.4310000000000045</c:v>
                </c:pt>
                <c:pt idx="11">
                  <c:v>3.2045238095238133</c:v>
                </c:pt>
                <c:pt idx="12">
                  <c:v>3.0785294117647055</c:v>
                </c:pt>
                <c:pt idx="13">
                  <c:v>2.5131578947368425</c:v>
                </c:pt>
                <c:pt idx="14">
                  <c:v>2.4579999999999984</c:v>
                </c:pt>
                <c:pt idx="15">
                  <c:v>2.6233333333333348</c:v>
                </c:pt>
                <c:pt idx="16">
                  <c:v>2.5200000000000031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701-4FE2-8380-EA057D4B8CA9}"/>
            </c:ext>
          </c:extLst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701-4FE2-8380-EA057D4B8CA9}"/>
            </c:ext>
          </c:extLst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701-4FE2-8380-EA057D4B8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3248"/>
        <c:axId val="207895168"/>
      </c:lineChart>
      <c:catAx>
        <c:axId val="20789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07895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7895168"/>
        <c:scaling>
          <c:orientation val="minMax"/>
          <c:max val="58"/>
          <c:min val="4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078932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28"/>
          <c:y val="0.10965168165293319"/>
          <c:w val="0.15932655569952459"/>
          <c:h val="0.879329474577222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06007067137825E-2"/>
          <c:y val="8.0247155451736871E-2"/>
          <c:w val="0.60941068578270596"/>
          <c:h val="0.78086655112651648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0">
                  <c:v>42.116216216216216</c:v>
                </c:pt>
                <c:pt idx="1">
                  <c:v>42.135294117647071</c:v>
                </c:pt>
                <c:pt idx="2">
                  <c:v>42.181578947368415</c:v>
                </c:pt>
                <c:pt idx="3">
                  <c:v>42.19736842105263</c:v>
                </c:pt>
                <c:pt idx="4">
                  <c:v>42.193749999999987</c:v>
                </c:pt>
                <c:pt idx="5">
                  <c:v>42.035294117647062</c:v>
                </c:pt>
                <c:pt idx="6">
                  <c:v>41.875000000000007</c:v>
                </c:pt>
                <c:pt idx="7">
                  <c:v>42.073076923076918</c:v>
                </c:pt>
                <c:pt idx="8">
                  <c:v>41.927272727272729</c:v>
                </c:pt>
                <c:pt idx="9">
                  <c:v>41.990000000000009</c:v>
                </c:pt>
                <c:pt idx="10">
                  <c:v>42.185000000000002</c:v>
                </c:pt>
                <c:pt idx="11">
                  <c:v>42.1</c:v>
                </c:pt>
                <c:pt idx="12">
                  <c:v>42.05</c:v>
                </c:pt>
                <c:pt idx="13">
                  <c:v>41.790000000000006</c:v>
                </c:pt>
                <c:pt idx="14">
                  <c:v>41.981250000000003</c:v>
                </c:pt>
                <c:pt idx="15">
                  <c:v>41.996153846153852</c:v>
                </c:pt>
                <c:pt idx="16">
                  <c:v>42.000000000000007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C-4056-B46B-6B42884B606C}"/>
            </c:ext>
          </c:extLst>
        </c:ser>
        <c:ser>
          <c:idx val="8"/>
          <c:order val="1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val>
            <c:numRef>
              <c:f>(HDL!$Z$3:$Z$12,HDL!$E$13:$E$20)</c:f>
              <c:numCache>
                <c:formatCode>General</c:formatCode>
                <c:ptCount val="18"/>
                <c:pt idx="10" formatCode="0.0">
                  <c:v>41.5</c:v>
                </c:pt>
                <c:pt idx="11" formatCode="0.0">
                  <c:v>41.564</c:v>
                </c:pt>
                <c:pt idx="12" formatCode="0.0">
                  <c:v>40.792000000000002</c:v>
                </c:pt>
                <c:pt idx="13" formatCode="0.0">
                  <c:v>40.665999999999997</c:v>
                </c:pt>
                <c:pt idx="14" formatCode="0.0">
                  <c:v>40.643000000000001</c:v>
                </c:pt>
                <c:pt idx="15" formatCode="0.0">
                  <c:v>41.189</c:v>
                </c:pt>
                <c:pt idx="16" formatCode="0.0">
                  <c:v>41.868000000000002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1-4428-9254-3BB5D3B79348}"/>
            </c:ext>
          </c:extLst>
        </c:ser>
        <c:ser>
          <c:idx val="1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HDL!$D$3:$D$20</c:f>
              <c:numCache>
                <c:formatCode>0.0</c:formatCode>
                <c:ptCount val="18"/>
                <c:pt idx="0">
                  <c:v>41</c:v>
                </c:pt>
                <c:pt idx="1">
                  <c:v>43.431250000000006</c:v>
                </c:pt>
                <c:pt idx="2">
                  <c:v>43.373684210526314</c:v>
                </c:pt>
                <c:pt idx="3">
                  <c:v>43.181250000000006</c:v>
                </c:pt>
                <c:pt idx="4">
                  <c:v>42.841176470588238</c:v>
                </c:pt>
                <c:pt idx="5">
                  <c:v>42.295000000000002</c:v>
                </c:pt>
                <c:pt idx="6">
                  <c:v>42.860000000000007</c:v>
                </c:pt>
                <c:pt idx="7">
                  <c:v>43.18</c:v>
                </c:pt>
                <c:pt idx="8">
                  <c:v>43.55263157894737</c:v>
                </c:pt>
                <c:pt idx="9">
                  <c:v>43.535294117647062</c:v>
                </c:pt>
                <c:pt idx="10">
                  <c:v>43.113333333333337</c:v>
                </c:pt>
                <c:pt idx="11">
                  <c:v>42.605263157894747</c:v>
                </c:pt>
                <c:pt idx="12">
                  <c:v>42.723076923076924</c:v>
                </c:pt>
                <c:pt idx="13">
                  <c:v>42.031249999999993</c:v>
                </c:pt>
                <c:pt idx="14">
                  <c:v>42.099999999999994</c:v>
                </c:pt>
                <c:pt idx="15">
                  <c:v>42.333333333333336</c:v>
                </c:pt>
                <c:pt idx="16">
                  <c:v>42.017647058823528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C-4056-B46B-6B42884B606C}"/>
            </c:ext>
          </c:extLst>
        </c:ser>
        <c:ser>
          <c:idx val="2"/>
          <c:order val="3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>
                  <c:v>42</c:v>
                </c:pt>
                <c:pt idx="2">
                  <c:v>42</c:v>
                </c:pt>
                <c:pt idx="3">
                  <c:v>41.94736842105263</c:v>
                </c:pt>
                <c:pt idx="4">
                  <c:v>41.631578947368418</c:v>
                </c:pt>
                <c:pt idx="5">
                  <c:v>41.136363636363633</c:v>
                </c:pt>
                <c:pt idx="6">
                  <c:v>41.55</c:v>
                </c:pt>
                <c:pt idx="7">
                  <c:v>42.05</c:v>
                </c:pt>
                <c:pt idx="8">
                  <c:v>41.6</c:v>
                </c:pt>
                <c:pt idx="9">
                  <c:v>41</c:v>
                </c:pt>
                <c:pt idx="10">
                  <c:v>41.5</c:v>
                </c:pt>
                <c:pt idx="11">
                  <c:v>41.631578947368418</c:v>
                </c:pt>
                <c:pt idx="12">
                  <c:v>41.25</c:v>
                </c:pt>
                <c:pt idx="13">
                  <c:v>41</c:v>
                </c:pt>
                <c:pt idx="14">
                  <c:v>42</c:v>
                </c:pt>
                <c:pt idx="15">
                  <c:v>41.714285714285715</c:v>
                </c:pt>
                <c:pt idx="16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6C-4056-B46B-6B42884B606C}"/>
            </c:ext>
          </c:extLst>
        </c:ser>
        <c:ser>
          <c:idx val="7"/>
          <c:order val="4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HDL!$I$3:$I$20</c:f>
              <c:numCache>
                <c:formatCode>0.0</c:formatCode>
                <c:ptCount val="18"/>
                <c:pt idx="0">
                  <c:v>40.9</c:v>
                </c:pt>
                <c:pt idx="1">
                  <c:v>41.3</c:v>
                </c:pt>
                <c:pt idx="2">
                  <c:v>40.4</c:v>
                </c:pt>
                <c:pt idx="3">
                  <c:v>41.1</c:v>
                </c:pt>
                <c:pt idx="4">
                  <c:v>40.9</c:v>
                </c:pt>
                <c:pt idx="5">
                  <c:v>42.1</c:v>
                </c:pt>
                <c:pt idx="6">
                  <c:v>41.9</c:v>
                </c:pt>
                <c:pt idx="7">
                  <c:v>41.6</c:v>
                </c:pt>
                <c:pt idx="8">
                  <c:v>41.3</c:v>
                </c:pt>
                <c:pt idx="9">
                  <c:v>42</c:v>
                </c:pt>
                <c:pt idx="10">
                  <c:v>41.3</c:v>
                </c:pt>
                <c:pt idx="11">
                  <c:v>41.3</c:v>
                </c:pt>
                <c:pt idx="12">
                  <c:v>41.8</c:v>
                </c:pt>
                <c:pt idx="13">
                  <c:v>41.5</c:v>
                </c:pt>
                <c:pt idx="14">
                  <c:v>42</c:v>
                </c:pt>
                <c:pt idx="15">
                  <c:v>42.4</c:v>
                </c:pt>
                <c:pt idx="16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6C-4056-B46B-6B42884B606C}"/>
            </c:ext>
          </c:extLst>
        </c:ser>
        <c:ser>
          <c:idx val="3"/>
          <c:order val="5"/>
          <c:tx>
            <c:strRef>
              <c:f>HDL!$L$2</c:f>
              <c:strCache>
                <c:ptCount val="1"/>
                <c:pt idx="0">
                  <c:v>ミナリスM認証値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  <c:pt idx="10">
                  <c:v>42</c:v>
                </c:pt>
                <c:pt idx="11">
                  <c:v>42</c:v>
                </c:pt>
                <c:pt idx="12">
                  <c:v>42</c:v>
                </c:pt>
                <c:pt idx="13">
                  <c:v>42</c:v>
                </c:pt>
                <c:pt idx="14">
                  <c:v>42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6C-4056-B46B-6B42884B606C}"/>
            </c:ext>
          </c:extLst>
        </c:ser>
        <c:ser>
          <c:idx val="4"/>
          <c:order val="6"/>
          <c:tx>
            <c:strRef>
              <c:f>HDL!$M$2</c:f>
              <c:strCache>
                <c:ptCount val="1"/>
                <c:pt idx="0">
                  <c:v>ミナリスM平均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41.338738738738734</c:v>
                </c:pt>
                <c:pt idx="1">
                  <c:v>42.216636029411774</c:v>
                </c:pt>
                <c:pt idx="2">
                  <c:v>41.988815789473684</c:v>
                </c:pt>
                <c:pt idx="3">
                  <c:v>42.106496710526315</c:v>
                </c:pt>
                <c:pt idx="4">
                  <c:v>41.891626354489162</c:v>
                </c:pt>
                <c:pt idx="5">
                  <c:v>41.891664438502673</c:v>
                </c:pt>
                <c:pt idx="6">
                  <c:v>42.046250000000001</c:v>
                </c:pt>
                <c:pt idx="7">
                  <c:v>42.225769230769231</c:v>
                </c:pt>
                <c:pt idx="8">
                  <c:v>42.094976076555028</c:v>
                </c:pt>
                <c:pt idx="9">
                  <c:v>42.131323529411766</c:v>
                </c:pt>
                <c:pt idx="10">
                  <c:v>41.919666666666672</c:v>
                </c:pt>
                <c:pt idx="11">
                  <c:v>41.840168421052638</c:v>
                </c:pt>
                <c:pt idx="12">
                  <c:v>41.72301538461538</c:v>
                </c:pt>
                <c:pt idx="13">
                  <c:v>41.397449999999999</c:v>
                </c:pt>
                <c:pt idx="14">
                  <c:v>41.74485</c:v>
                </c:pt>
                <c:pt idx="15">
                  <c:v>41.926554578754583</c:v>
                </c:pt>
                <c:pt idx="16">
                  <c:v>41.92712941176471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6C-4056-B46B-6B42884B606C}"/>
            </c:ext>
          </c:extLst>
        </c:ser>
        <c:ser>
          <c:idx val="5"/>
          <c:order val="7"/>
          <c:tx>
            <c:strRef>
              <c:f>HDL!$R$2</c:f>
              <c:strCache>
                <c:ptCount val="1"/>
                <c:pt idx="0">
                  <c:v>ミナリスM下限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39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6C-4056-B46B-6B42884B606C}"/>
            </c:ext>
          </c:extLst>
        </c:ser>
        <c:ser>
          <c:idx val="6"/>
          <c:order val="8"/>
          <c:tx>
            <c:strRef>
              <c:f>HDL!$S$2</c:f>
              <c:strCache>
                <c:ptCount val="1"/>
                <c:pt idx="0">
                  <c:v>ミナリスM上限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6C-4056-B46B-6B42884B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26880"/>
        <c:axId val="208441344"/>
      </c:lineChart>
      <c:catAx>
        <c:axId val="20842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4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8441344"/>
        <c:scaling>
          <c:orientation val="minMax"/>
          <c:max val="48"/>
          <c:min val="3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0842688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139894011473672"/>
          <c:y val="0.18518598022225474"/>
          <c:w val="0.25127825021067951"/>
          <c:h val="0.6586155160635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16310</xdr:rowOff>
    </xdr:from>
    <xdr:to>
      <xdr:col>15</xdr:col>
      <xdr:colOff>142875</xdr:colOff>
      <xdr:row>39</xdr:row>
      <xdr:rowOff>99653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552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135698</xdr:colOff>
      <xdr:row>21</xdr:row>
      <xdr:rowOff>114821</xdr:rowOff>
    </xdr:from>
    <xdr:to>
      <xdr:col>8</xdr:col>
      <xdr:colOff>313167</xdr:colOff>
      <xdr:row>25</xdr:row>
      <xdr:rowOff>62645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 bwMode="auto">
        <a:xfrm flipV="1">
          <a:off x="4050082" y="4300602"/>
          <a:ext cx="1659715" cy="615879"/>
        </a:xfrm>
        <a:prstGeom prst="wedgeEllipseCallout">
          <a:avLst>
            <a:gd name="adj1" fmla="val -19795"/>
            <a:gd name="adj2" fmla="val -114180"/>
          </a:avLst>
        </a:pr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千葉総急</a:t>
          </a:r>
          <a:r>
            <a:rPr kumimoji="1" lang="en-US" altLang="ja-JP" sz="1100"/>
            <a:t>C</a:t>
          </a:r>
        </a:p>
        <a:p>
          <a:pPr algn="ctr"/>
          <a:r>
            <a:rPr kumimoji="1" lang="ja-JP" altLang="en-US" sz="1100"/>
            <a:t>積水からミナリス</a:t>
          </a:r>
          <a:r>
            <a:rPr kumimoji="1" lang="en-US" altLang="ja-JP" sz="1100"/>
            <a:t>M</a:t>
          </a:r>
          <a:r>
            <a:rPr kumimoji="1" lang="ja-JP" altLang="en-US" sz="1100"/>
            <a:t>変更</a:t>
          </a: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187890</xdr:colOff>
      <xdr:row>20</xdr:row>
      <xdr:rowOff>135699</xdr:rowOff>
    </xdr:from>
    <xdr:to>
      <xdr:col>9</xdr:col>
      <xdr:colOff>62647</xdr:colOff>
      <xdr:row>24</xdr:row>
      <xdr:rowOff>41770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 flipV="1">
          <a:off x="3486411" y="4154466"/>
          <a:ext cx="1659715" cy="615879"/>
        </a:xfrm>
        <a:prstGeom prst="wedgeEllipseCallout">
          <a:avLst>
            <a:gd name="adj1" fmla="val -19795"/>
            <a:gd name="adj2" fmla="val -114180"/>
          </a:avLst>
        </a:pr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千葉総急</a:t>
          </a:r>
          <a:r>
            <a:rPr kumimoji="1" lang="en-US" altLang="ja-JP" sz="1100"/>
            <a:t>C</a:t>
          </a:r>
        </a:p>
        <a:p>
          <a:pPr algn="ctr"/>
          <a:r>
            <a:rPr kumimoji="1" lang="ja-JP" altLang="en-US" sz="1100"/>
            <a:t>積水からミナリス</a:t>
          </a:r>
          <a:r>
            <a:rPr kumimoji="1" lang="en-US" altLang="ja-JP" sz="1100"/>
            <a:t>M</a:t>
          </a:r>
          <a:r>
            <a:rPr kumimoji="1" lang="ja-JP" altLang="en-US" sz="1100"/>
            <a:t>変更</a:t>
          </a: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42863</xdr:colOff>
      <xdr:row>20</xdr:row>
      <xdr:rowOff>57149</xdr:rowOff>
    </xdr:from>
    <xdr:to>
      <xdr:col>9</xdr:col>
      <xdr:colOff>76200</xdr:colOff>
      <xdr:row>39</xdr:row>
      <xdr:rowOff>107155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52192</xdr:colOff>
      <xdr:row>22</xdr:row>
      <xdr:rowOff>31315</xdr:rowOff>
    </xdr:from>
    <xdr:to>
      <xdr:col>6</xdr:col>
      <xdr:colOff>427989</xdr:colOff>
      <xdr:row>25</xdr:row>
      <xdr:rowOff>146153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 flipV="1">
          <a:off x="2056356" y="4384110"/>
          <a:ext cx="1659715" cy="615879"/>
        </a:xfrm>
        <a:prstGeom prst="wedgeEllipseCallout">
          <a:avLst>
            <a:gd name="adj1" fmla="val -19795"/>
            <a:gd name="adj2" fmla="val -114180"/>
          </a:avLst>
        </a:pr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千葉総急</a:t>
          </a:r>
          <a:r>
            <a:rPr kumimoji="1" lang="en-US" altLang="ja-JP" sz="1100"/>
            <a:t>C</a:t>
          </a:r>
        </a:p>
        <a:p>
          <a:pPr algn="ctr"/>
          <a:r>
            <a:rPr kumimoji="1" lang="ja-JP" altLang="en-US" sz="1100"/>
            <a:t>積水からミナリス</a:t>
          </a:r>
          <a:r>
            <a:rPr kumimoji="1" lang="en-US" altLang="ja-JP" sz="1100"/>
            <a:t>M</a:t>
          </a:r>
          <a:r>
            <a:rPr kumimoji="1" lang="ja-JP" altLang="en-US" sz="1100"/>
            <a:t>変更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0.80704</cdr:x>
      <cdr:y>0.00919</cdr:y>
    </cdr:from>
    <cdr:to>
      <cdr:x>0.92964</cdr:x>
      <cdr:y>0.19514</cdr:y>
    </cdr:to>
    <cdr:sp macro="" textlink="">
      <cdr:nvSpPr>
        <cdr:cNvPr id="3174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492" y="30396"/>
          <a:ext cx="606384" cy="61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ミナリス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M</a:t>
          </a:r>
          <a:endParaRPr lang="ja-JP" altLang="en-US" sz="12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1304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0</cdr:y>
    </cdr:from>
    <cdr:to>
      <cdr:x>0.94771</cdr:x>
      <cdr:y>0.20877</cdr:y>
    </cdr:to>
    <cdr:sp macro="" textlink="">
      <cdr:nvSpPr>
        <cdr:cNvPr id="32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304" y="0"/>
          <a:ext cx="625914" cy="636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5939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593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7680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76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5324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532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4710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471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5017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501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14</xdr:col>
      <xdr:colOff>172720</xdr:colOff>
      <xdr:row>39</xdr:row>
      <xdr:rowOff>101600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614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0.02207</cdr:y>
    </cdr:from>
    <cdr:to>
      <cdr:x>0.92513</cdr:x>
      <cdr:y>0.13532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81785" y="79617"/>
          <a:ext cx="409612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0.77609</cdr:x>
      <cdr:y>0</cdr:y>
    </cdr:from>
    <cdr:to>
      <cdr:x>0.9713</cdr:x>
      <cdr:y>0.10108</cdr:y>
    </cdr:to>
    <cdr:sp macro="" textlink="">
      <cdr:nvSpPr>
        <cdr:cNvPr id="1327105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7482" y="0"/>
          <a:ext cx="1138803" cy="312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</cdr:x>
      <cdr:y>0.11048</cdr:y>
    </cdr:from>
    <cdr:to>
      <cdr:x>0.11588</cdr:x>
      <cdr:y>0.19094</cdr:y>
    </cdr:to>
    <cdr:sp macro="" textlink="">
      <cdr:nvSpPr>
        <cdr:cNvPr id="132710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50954"/>
          <a:ext cx="676603" cy="25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44449</xdr:rowOff>
    </xdr:from>
    <xdr:to>
      <xdr:col>8</xdr:col>
      <xdr:colOff>314325</xdr:colOff>
      <xdr:row>39</xdr:row>
      <xdr:rowOff>68261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389890</xdr:colOff>
      <xdr:row>20</xdr:row>
      <xdr:rowOff>59849</xdr:rowOff>
    </xdr:from>
    <xdr:to>
      <xdr:col>16</xdr:col>
      <xdr:colOff>447040</xdr:colOff>
      <xdr:row>39</xdr:row>
      <xdr:rowOff>125413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334026</xdr:colOff>
      <xdr:row>20</xdr:row>
      <xdr:rowOff>167013</xdr:rowOff>
    </xdr:from>
    <xdr:to>
      <xdr:col>6</xdr:col>
      <xdr:colOff>83522</xdr:colOff>
      <xdr:row>24</xdr:row>
      <xdr:rowOff>114837</xdr:rowOff>
    </xdr:to>
    <xdr:sp macro="" textlink="">
      <xdr:nvSpPr>
        <xdr:cNvPr id="4" name="円形吹き出し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/>
      </xdr:nvSpPr>
      <xdr:spPr bwMode="auto">
        <a:xfrm flipV="1">
          <a:off x="1858026" y="4185780"/>
          <a:ext cx="1659715" cy="615879"/>
        </a:xfrm>
        <a:prstGeom prst="wedgeEllipseCallout">
          <a:avLst>
            <a:gd name="adj1" fmla="val -19795"/>
            <a:gd name="adj2" fmla="val -114180"/>
          </a:avLst>
        </a:prstGeom>
        <a:solidFill>
          <a:srgbClr val="FFFFFF"/>
        </a:solidFill>
        <a:ln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/>
            <a:t>千葉総急</a:t>
          </a:r>
          <a:r>
            <a:rPr kumimoji="1" lang="en-US" altLang="ja-JP" sz="1100"/>
            <a:t>C</a:t>
          </a:r>
        </a:p>
        <a:p>
          <a:pPr algn="ctr"/>
          <a:r>
            <a:rPr kumimoji="1" lang="ja-JP" altLang="en-US" sz="1100"/>
            <a:t>積水からミナリス</a:t>
          </a:r>
          <a:r>
            <a:rPr kumimoji="1" lang="en-US" altLang="ja-JP" sz="1100"/>
            <a:t>M</a:t>
          </a:r>
          <a:r>
            <a:rPr kumimoji="1" lang="ja-JP" altLang="en-US" sz="1100"/>
            <a:t>変更</a:t>
          </a:r>
        </a:p>
      </xdr:txBody>
    </xdr:sp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0.80333</cdr:x>
      <cdr:y>0.02773</cdr:y>
    </cdr:from>
    <cdr:to>
      <cdr:x>0.91375</cdr:x>
      <cdr:y>0.21361</cdr:y>
    </cdr:to>
    <cdr:sp macro="" textlink="">
      <cdr:nvSpPr>
        <cdr:cNvPr id="901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4173" y="91006"/>
          <a:ext cx="54906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ミナリス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</a:t>
          </a:r>
          <a:endParaRPr lang="ja-JP" altLang="en-US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0.02108</cdr:y>
    </cdr:from>
    <cdr:to>
      <cdr:x>0.92028</cdr:x>
      <cdr:y>0.2101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2377" y="68007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19685</xdr:colOff>
      <xdr:row>20</xdr:row>
      <xdr:rowOff>6350</xdr:rowOff>
    </xdr:from>
    <xdr:to>
      <xdr:col>24</xdr:col>
      <xdr:colOff>10160</xdr:colOff>
      <xdr:row>45</xdr:row>
      <xdr:rowOff>134620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0.79233</cdr:x>
      <cdr:y>0</cdr:y>
    </cdr:from>
    <cdr:to>
      <cdr:x>0.95204</cdr:x>
      <cdr:y>0.13097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5543" y="0"/>
          <a:ext cx="988804" cy="4160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132813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  <cdr:relSizeAnchor xmlns:cdr="http://schemas.openxmlformats.org/drawingml/2006/chartDrawing">
    <cdr:from>
      <cdr:x>0.36911</cdr:x>
      <cdr:y>0.14112</cdr:y>
    </cdr:from>
    <cdr:to>
      <cdr:x>0.63849</cdr:x>
      <cdr:y>0.34</cdr:y>
    </cdr:to>
    <cdr:sp macro="" textlink="">
      <cdr:nvSpPr>
        <cdr:cNvPr id="4" name="円形吹き出し 3">
          <a:extLst xmlns:a="http://schemas.openxmlformats.org/drawingml/2006/main">
            <a:ext uri="{FF2B5EF4-FFF2-40B4-BE49-F238E27FC236}">
              <a16:creationId xmlns:a16="http://schemas.microsoft.com/office/drawing/2014/main" id="{00000000-0008-0000-0300-000004000000}"/>
            </a:ext>
          </a:extLst>
        </cdr:cNvPr>
        <cdr:cNvSpPr/>
      </cdr:nvSpPr>
      <cdr:spPr bwMode="auto">
        <a:xfrm xmlns:a="http://schemas.openxmlformats.org/drawingml/2006/main" flipV="1">
          <a:off x="2274170" y="437019"/>
          <a:ext cx="1659699" cy="615865"/>
        </a:xfrm>
        <a:prstGeom xmlns:a="http://schemas.openxmlformats.org/drawingml/2006/main" prst="wedgeEllipseCallout">
          <a:avLst>
            <a:gd name="adj1" fmla="val -120423"/>
            <a:gd name="adj2" fmla="val -112485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サンリツさん</a:t>
          </a:r>
          <a:endParaRPr kumimoji="1" lang="en-US" altLang="ja-JP" sz="1100"/>
        </a:p>
        <a:p xmlns:a="http://schemas.openxmlformats.org/drawingml/2006/main">
          <a:pPr algn="ctr"/>
          <a:r>
            <a:rPr kumimoji="1" lang="ja-JP" altLang="en-US" sz="1100"/>
            <a:t>日立から</a:t>
          </a:r>
          <a:r>
            <a:rPr kumimoji="1" lang="en-US" altLang="ja-JP" sz="1100"/>
            <a:t>BM</a:t>
          </a:r>
          <a:r>
            <a:rPr kumimoji="1" lang="ja-JP" altLang="en-US" sz="1100"/>
            <a:t>装置に変更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665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S39"/>
  <sheetViews>
    <sheetView tabSelected="1" view="pageBreakPreview" zoomScale="65" zoomScaleNormal="65" zoomScaleSheetLayoutView="65" workbookViewId="0">
      <selection activeCell="R22" sqref="R22"/>
    </sheetView>
  </sheetViews>
  <sheetFormatPr defaultRowHeight="15.75" x14ac:dyDescent="0.25"/>
  <cols>
    <col min="1" max="1" width="32" customWidth="1"/>
    <col min="2" max="2" width="9" style="65" bestFit="1" customWidth="1"/>
    <col min="3" max="3" width="11.75" bestFit="1" customWidth="1"/>
    <col min="4" max="4" width="10.875" customWidth="1"/>
    <col min="5" max="5" width="24.125" hidden="1" customWidth="1"/>
    <col min="6" max="6" width="4.625" bestFit="1" customWidth="1"/>
    <col min="7" max="7" width="10.625" bestFit="1" customWidth="1"/>
    <col min="8" max="8" width="26.75" customWidth="1"/>
    <col min="9" max="13" width="9" style="14"/>
  </cols>
  <sheetData>
    <row r="1" spans="1:19" ht="21" x14ac:dyDescent="0.25">
      <c r="A1" s="177" t="s">
        <v>119</v>
      </c>
      <c r="B1" s="178"/>
      <c r="C1" s="178"/>
      <c r="D1" s="178"/>
      <c r="E1" s="178"/>
      <c r="F1" s="178"/>
      <c r="G1" s="178"/>
      <c r="H1" s="178"/>
      <c r="I1" s="80"/>
      <c r="J1" s="67"/>
      <c r="K1" s="67"/>
      <c r="L1" s="67"/>
      <c r="M1" s="67"/>
      <c r="N1" s="68"/>
    </row>
    <row r="2" spans="1:19" ht="21.95" customHeight="1" thickBot="1" x14ac:dyDescent="0.3">
      <c r="A2" s="167" t="s">
        <v>0</v>
      </c>
      <c r="B2" s="168" t="s">
        <v>1</v>
      </c>
      <c r="C2" s="169" t="s">
        <v>63</v>
      </c>
      <c r="D2" s="179" t="s">
        <v>64</v>
      </c>
      <c r="E2" s="180"/>
      <c r="F2" s="180"/>
      <c r="G2" s="181"/>
      <c r="H2" s="169" t="s">
        <v>65</v>
      </c>
      <c r="I2" s="67"/>
      <c r="J2" s="67"/>
      <c r="K2" s="67"/>
      <c r="L2" s="67"/>
      <c r="M2" s="67"/>
      <c r="N2" s="68"/>
    </row>
    <row r="3" spans="1:19" ht="21.95" customHeight="1" thickTop="1" x14ac:dyDescent="0.25">
      <c r="A3" s="105" t="s">
        <v>14</v>
      </c>
      <c r="B3" s="129">
        <v>144</v>
      </c>
      <c r="C3" s="44" t="s">
        <v>96</v>
      </c>
      <c r="D3" s="140">
        <f>$B$3-2</f>
        <v>142</v>
      </c>
      <c r="E3" s="110" t="s">
        <v>88</v>
      </c>
      <c r="F3" s="110" t="s">
        <v>88</v>
      </c>
      <c r="G3" s="153">
        <f>$B$3+2</f>
        <v>146</v>
      </c>
      <c r="H3" s="69" t="s">
        <v>100</v>
      </c>
      <c r="I3" s="67"/>
      <c r="J3" s="67"/>
      <c r="K3" s="67"/>
      <c r="L3" s="67"/>
      <c r="M3" s="67"/>
      <c r="N3" s="68"/>
    </row>
    <row r="4" spans="1:19" ht="21.95" customHeight="1" thickBot="1" x14ac:dyDescent="0.3">
      <c r="A4" s="106" t="s">
        <v>15</v>
      </c>
      <c r="B4" s="130">
        <v>5.3</v>
      </c>
      <c r="C4" s="100" t="s">
        <v>66</v>
      </c>
      <c r="D4" s="141">
        <f>$B$4-0.2</f>
        <v>5.0999999999999996</v>
      </c>
      <c r="E4" s="111" t="s">
        <v>88</v>
      </c>
      <c r="F4" s="111" t="s">
        <v>88</v>
      </c>
      <c r="G4" s="154">
        <f>$B$4+0.2</f>
        <v>5.5</v>
      </c>
      <c r="H4" s="70" t="s">
        <v>101</v>
      </c>
      <c r="I4" s="67"/>
      <c r="J4" s="67"/>
      <c r="K4" s="67"/>
      <c r="L4" s="67"/>
      <c r="M4" s="67"/>
      <c r="N4" s="68"/>
    </row>
    <row r="5" spans="1:19" ht="21.95" customHeight="1" thickTop="1" x14ac:dyDescent="0.25">
      <c r="A5" s="107" t="s">
        <v>67</v>
      </c>
      <c r="B5" s="131">
        <v>109</v>
      </c>
      <c r="C5" s="101" t="s">
        <v>66</v>
      </c>
      <c r="D5" s="142">
        <f>$B$5-3</f>
        <v>106</v>
      </c>
      <c r="E5" s="112" t="s">
        <v>88</v>
      </c>
      <c r="F5" s="112" t="s">
        <v>88</v>
      </c>
      <c r="G5" s="155">
        <f>$B$5+3</f>
        <v>112</v>
      </c>
      <c r="H5" s="71" t="s">
        <v>102</v>
      </c>
      <c r="I5" s="67"/>
      <c r="J5" s="67"/>
      <c r="K5" s="67"/>
      <c r="L5" s="67"/>
      <c r="M5" s="67"/>
      <c r="N5" s="68"/>
    </row>
    <row r="6" spans="1:19" ht="21.95" customHeight="1" thickBot="1" x14ac:dyDescent="0.3">
      <c r="A6" s="106" t="s">
        <v>57</v>
      </c>
      <c r="B6" s="130">
        <v>105</v>
      </c>
      <c r="C6" s="100" t="s">
        <v>66</v>
      </c>
      <c r="D6" s="141">
        <f>$B$6-3</f>
        <v>102</v>
      </c>
      <c r="E6" s="111" t="s">
        <v>88</v>
      </c>
      <c r="F6" s="111" t="s">
        <v>88</v>
      </c>
      <c r="G6" s="154">
        <f>$B$6+3</f>
        <v>108</v>
      </c>
      <c r="H6" s="70" t="s">
        <v>68</v>
      </c>
      <c r="I6" s="67"/>
      <c r="J6" s="67"/>
      <c r="K6" s="67"/>
      <c r="L6" s="67"/>
      <c r="M6" s="67"/>
      <c r="N6" s="68"/>
    </row>
    <row r="7" spans="1:19" ht="21.95" customHeight="1" thickTop="1" x14ac:dyDescent="0.25">
      <c r="A7" s="108" t="s">
        <v>17</v>
      </c>
      <c r="B7" s="132">
        <v>11.1</v>
      </c>
      <c r="C7" s="101" t="s">
        <v>89</v>
      </c>
      <c r="D7" s="143">
        <f>$B$7-0.5</f>
        <v>10.6</v>
      </c>
      <c r="E7" s="112" t="s">
        <v>88</v>
      </c>
      <c r="F7" s="112" t="s">
        <v>88</v>
      </c>
      <c r="G7" s="156">
        <f>$B$7+0.5</f>
        <v>11.6</v>
      </c>
      <c r="H7" s="71" t="s">
        <v>95</v>
      </c>
      <c r="I7" s="67"/>
      <c r="J7" s="67"/>
      <c r="K7" s="67"/>
      <c r="L7" s="67"/>
      <c r="M7" s="67"/>
      <c r="N7" s="68"/>
    </row>
    <row r="8" spans="1:19" ht="21.95" customHeight="1" x14ac:dyDescent="0.25">
      <c r="A8" s="105" t="s">
        <v>13</v>
      </c>
      <c r="B8" s="129">
        <v>182</v>
      </c>
      <c r="C8" s="44" t="s">
        <v>69</v>
      </c>
      <c r="D8" s="144">
        <f>$B$8-5</f>
        <v>177</v>
      </c>
      <c r="E8" s="113" t="s">
        <v>88</v>
      </c>
      <c r="F8" s="113" t="s">
        <v>88</v>
      </c>
      <c r="G8" s="157">
        <f>$B$8+5</f>
        <v>187</v>
      </c>
      <c r="H8" s="69" t="s">
        <v>90</v>
      </c>
      <c r="I8" s="67"/>
      <c r="J8" s="67"/>
      <c r="K8" s="67"/>
      <c r="L8" s="67"/>
      <c r="M8" s="67"/>
      <c r="N8" s="68"/>
    </row>
    <row r="9" spans="1:19" ht="21.95" customHeight="1" x14ac:dyDescent="0.25">
      <c r="A9" s="107" t="s">
        <v>8</v>
      </c>
      <c r="B9" s="133">
        <v>141</v>
      </c>
      <c r="C9" s="102" t="s">
        <v>69</v>
      </c>
      <c r="D9" s="145">
        <f>ROUNDDOWN($B$9*0.95,0)</f>
        <v>133</v>
      </c>
      <c r="E9" s="113" t="s">
        <v>88</v>
      </c>
      <c r="F9" s="113" t="s">
        <v>88</v>
      </c>
      <c r="G9" s="158">
        <f>ROUNDUP($B$9*1.05,0)</f>
        <v>149</v>
      </c>
      <c r="H9" s="72" t="s">
        <v>103</v>
      </c>
      <c r="I9" s="67"/>
      <c r="J9" s="67"/>
      <c r="K9" s="67"/>
      <c r="L9" s="67"/>
      <c r="M9" s="67"/>
      <c r="N9" s="68"/>
      <c r="O9" s="68"/>
      <c r="P9" s="68"/>
      <c r="Q9" s="68"/>
      <c r="R9" s="68"/>
      <c r="S9" s="68"/>
    </row>
    <row r="10" spans="1:19" ht="21.95" customHeight="1" thickBot="1" x14ac:dyDescent="0.3">
      <c r="A10" s="109" t="s">
        <v>49</v>
      </c>
      <c r="B10" s="134">
        <v>52</v>
      </c>
      <c r="C10" s="103" t="s">
        <v>69</v>
      </c>
      <c r="D10" s="146">
        <f>ROUNDDOWN($B$10*0.95,0)</f>
        <v>49</v>
      </c>
      <c r="E10" s="114" t="s">
        <v>88</v>
      </c>
      <c r="F10" s="114" t="s">
        <v>88</v>
      </c>
      <c r="G10" s="159">
        <f>ROUNDUP($B$10*1.05,0)</f>
        <v>55</v>
      </c>
      <c r="H10" s="73" t="s">
        <v>104</v>
      </c>
      <c r="I10" s="67"/>
      <c r="J10" s="67"/>
      <c r="K10" s="67"/>
      <c r="L10" s="67"/>
      <c r="M10" s="67"/>
      <c r="N10" s="68"/>
      <c r="O10" s="68"/>
      <c r="P10" s="68"/>
      <c r="Q10" s="68"/>
      <c r="R10" s="68"/>
      <c r="S10" s="68"/>
    </row>
    <row r="11" spans="1:19" ht="21.95" customHeight="1" thickTop="1" x14ac:dyDescent="0.25">
      <c r="A11" s="93" t="s">
        <v>120</v>
      </c>
      <c r="B11" s="135">
        <v>42</v>
      </c>
      <c r="C11" s="104" t="s">
        <v>69</v>
      </c>
      <c r="D11" s="147">
        <f>$B$11-3</f>
        <v>39</v>
      </c>
      <c r="E11" s="115" t="s">
        <v>88</v>
      </c>
      <c r="F11" s="115" t="s">
        <v>88</v>
      </c>
      <c r="G11" s="160">
        <f>$B$11+3</f>
        <v>45</v>
      </c>
      <c r="H11" s="74" t="s">
        <v>105</v>
      </c>
      <c r="I11" s="67"/>
      <c r="J11" s="67"/>
      <c r="K11" s="67"/>
      <c r="L11" s="67"/>
      <c r="M11" s="67"/>
      <c r="N11" s="68"/>
      <c r="O11" s="68"/>
      <c r="P11" s="68"/>
      <c r="Q11" s="68"/>
      <c r="R11" s="68"/>
      <c r="S11" s="68"/>
    </row>
    <row r="12" spans="1:19" ht="21.95" customHeight="1" thickBot="1" x14ac:dyDescent="0.3">
      <c r="A12" s="75" t="s">
        <v>58</v>
      </c>
      <c r="B12" s="130">
        <v>51</v>
      </c>
      <c r="C12" s="100" t="s">
        <v>69</v>
      </c>
      <c r="D12" s="141">
        <f>$B$12-3</f>
        <v>48</v>
      </c>
      <c r="E12" s="111" t="s">
        <v>88</v>
      </c>
      <c r="F12" s="111" t="s">
        <v>88</v>
      </c>
      <c r="G12" s="154">
        <f>$B$12+3</f>
        <v>54</v>
      </c>
      <c r="H12" s="70" t="s">
        <v>70</v>
      </c>
      <c r="I12" s="67"/>
      <c r="J12" s="67"/>
      <c r="K12" s="67"/>
      <c r="L12" s="67"/>
      <c r="M12" s="67"/>
      <c r="N12" s="68"/>
      <c r="O12" s="68"/>
      <c r="P12" s="68"/>
      <c r="Q12" s="68"/>
      <c r="R12" s="68"/>
      <c r="S12" s="68"/>
    </row>
    <row r="13" spans="1:19" ht="21.95" customHeight="1" thickTop="1" x14ac:dyDescent="0.25">
      <c r="A13" s="94" t="s">
        <v>121</v>
      </c>
      <c r="B13" s="131">
        <v>79</v>
      </c>
      <c r="C13" s="44" t="s">
        <v>89</v>
      </c>
      <c r="D13" s="145">
        <f>$B$13-5</f>
        <v>74</v>
      </c>
      <c r="E13" s="113" t="s">
        <v>88</v>
      </c>
      <c r="F13" s="113" t="s">
        <v>88</v>
      </c>
      <c r="G13" s="158">
        <f>$B$13+5</f>
        <v>84</v>
      </c>
      <c r="H13" s="71" t="s">
        <v>90</v>
      </c>
      <c r="I13" s="67"/>
      <c r="J13" s="67"/>
      <c r="K13" s="67"/>
      <c r="L13" s="67"/>
      <c r="M13" s="67"/>
      <c r="N13" s="68"/>
      <c r="O13" s="68"/>
      <c r="P13" s="68"/>
      <c r="Q13" s="68"/>
      <c r="R13" s="68"/>
      <c r="S13" s="68"/>
    </row>
    <row r="14" spans="1:19" ht="21.95" customHeight="1" thickBot="1" x14ac:dyDescent="0.3">
      <c r="A14" s="75" t="s">
        <v>59</v>
      </c>
      <c r="B14" s="130">
        <v>59</v>
      </c>
      <c r="C14" s="100" t="s">
        <v>89</v>
      </c>
      <c r="D14" s="148">
        <f>$B$14-5</f>
        <v>54</v>
      </c>
      <c r="E14" s="111" t="s">
        <v>88</v>
      </c>
      <c r="F14" s="111" t="s">
        <v>88</v>
      </c>
      <c r="G14" s="161">
        <f>$B$14+5</f>
        <v>64</v>
      </c>
      <c r="H14" s="70" t="s">
        <v>73</v>
      </c>
      <c r="I14" s="67"/>
      <c r="J14" s="67"/>
      <c r="K14" s="67"/>
      <c r="L14" s="67"/>
      <c r="M14" s="67"/>
      <c r="N14" s="68"/>
      <c r="O14" s="68"/>
      <c r="P14" s="68"/>
      <c r="Q14" s="68"/>
      <c r="R14" s="68"/>
      <c r="S14" s="68"/>
    </row>
    <row r="15" spans="1:19" ht="21.95" customHeight="1" thickTop="1" x14ac:dyDescent="0.25">
      <c r="A15" s="107" t="s">
        <v>9</v>
      </c>
      <c r="B15" s="133">
        <v>6.7</v>
      </c>
      <c r="C15" s="102" t="s">
        <v>93</v>
      </c>
      <c r="D15" s="149">
        <f>$B$15-0.2</f>
        <v>6.5</v>
      </c>
      <c r="E15" s="116" t="s">
        <v>88</v>
      </c>
      <c r="F15" s="116" t="s">
        <v>88</v>
      </c>
      <c r="G15" s="162">
        <f>$B$15+0.2</f>
        <v>6.9</v>
      </c>
      <c r="H15" s="72" t="s">
        <v>94</v>
      </c>
      <c r="I15" s="67"/>
      <c r="J15" s="67"/>
      <c r="K15" s="67"/>
      <c r="L15" s="67"/>
      <c r="M15" s="67"/>
      <c r="N15" s="68"/>
      <c r="O15" s="68"/>
      <c r="P15" s="68"/>
      <c r="Q15" s="68"/>
      <c r="R15" s="68"/>
      <c r="S15" s="68"/>
    </row>
    <row r="16" spans="1:19" ht="21.95" customHeight="1" x14ac:dyDescent="0.25">
      <c r="A16" s="105" t="s">
        <v>87</v>
      </c>
      <c r="B16" s="136">
        <v>4.2</v>
      </c>
      <c r="C16" s="44" t="s">
        <v>93</v>
      </c>
      <c r="D16" s="150">
        <f>$B$16-0.2</f>
        <v>4</v>
      </c>
      <c r="E16" s="113" t="s">
        <v>88</v>
      </c>
      <c r="F16" s="113" t="s">
        <v>88</v>
      </c>
      <c r="G16" s="163">
        <f>$B$16+0.2</f>
        <v>4.4000000000000004</v>
      </c>
      <c r="H16" s="69" t="s">
        <v>71</v>
      </c>
      <c r="I16" s="67"/>
      <c r="J16" s="67"/>
      <c r="K16" s="67"/>
      <c r="L16" s="67"/>
      <c r="M16" s="67"/>
      <c r="N16" s="68"/>
      <c r="O16" s="68"/>
      <c r="P16" s="68"/>
      <c r="Q16" s="68"/>
      <c r="R16" s="68"/>
      <c r="S16" s="68"/>
    </row>
    <row r="17" spans="1:19" ht="21.95" customHeight="1" x14ac:dyDescent="0.25">
      <c r="A17" s="94" t="s">
        <v>92</v>
      </c>
      <c r="B17" s="132">
        <v>1.8</v>
      </c>
      <c r="C17" s="101" t="s">
        <v>69</v>
      </c>
      <c r="D17" s="143">
        <f>$B$17-0.3</f>
        <v>1.5</v>
      </c>
      <c r="E17" s="112" t="s">
        <v>88</v>
      </c>
      <c r="F17" s="112" t="s">
        <v>88</v>
      </c>
      <c r="G17" s="164">
        <f>$B$17+0.3</f>
        <v>2.1</v>
      </c>
      <c r="H17" s="71" t="s">
        <v>106</v>
      </c>
      <c r="I17" s="67"/>
      <c r="J17" s="67"/>
      <c r="K17" s="67"/>
      <c r="L17" s="67"/>
      <c r="M17" s="67"/>
      <c r="N17" s="68"/>
      <c r="O17" s="68"/>
      <c r="P17" s="68"/>
      <c r="Q17" s="68"/>
      <c r="R17" s="68"/>
      <c r="S17" s="68"/>
    </row>
    <row r="18" spans="1:19" ht="21.95" customHeight="1" x14ac:dyDescent="0.25">
      <c r="A18" s="108" t="s">
        <v>20</v>
      </c>
      <c r="B18" s="137">
        <v>1.97</v>
      </c>
      <c r="C18" s="101" t="s">
        <v>69</v>
      </c>
      <c r="D18" s="151">
        <f>$B$18-0.2</f>
        <v>1.77</v>
      </c>
      <c r="E18" s="112" t="s">
        <v>88</v>
      </c>
      <c r="F18" s="112" t="s">
        <v>88</v>
      </c>
      <c r="G18" s="165">
        <f>$B$18+0.2</f>
        <v>2.17</v>
      </c>
      <c r="H18" s="71" t="s">
        <v>91</v>
      </c>
      <c r="I18" s="67"/>
      <c r="J18" s="173"/>
      <c r="K18" s="174"/>
      <c r="L18" s="67"/>
      <c r="M18" s="67"/>
      <c r="N18" s="68"/>
      <c r="O18" s="68"/>
      <c r="P18" s="68"/>
      <c r="Q18" s="68"/>
      <c r="R18" s="68"/>
      <c r="S18" s="68"/>
    </row>
    <row r="19" spans="1:19" ht="21.95" customHeight="1" x14ac:dyDescent="0.25">
      <c r="A19" s="105" t="s">
        <v>12</v>
      </c>
      <c r="B19" s="136">
        <v>6.4</v>
      </c>
      <c r="C19" s="44" t="s">
        <v>69</v>
      </c>
      <c r="D19" s="150">
        <f>$B$19-0.3</f>
        <v>6.1000000000000005</v>
      </c>
      <c r="E19" s="113" t="s">
        <v>88</v>
      </c>
      <c r="F19" s="113" t="s">
        <v>88</v>
      </c>
      <c r="G19" s="163">
        <f>$B$19+0.3</f>
        <v>6.7</v>
      </c>
      <c r="H19" s="69" t="s">
        <v>106</v>
      </c>
      <c r="I19" s="67"/>
      <c r="J19" s="67"/>
      <c r="K19" s="67"/>
      <c r="L19" s="67"/>
      <c r="M19" s="67"/>
      <c r="N19" s="68"/>
      <c r="O19" s="68"/>
      <c r="P19" s="68"/>
      <c r="Q19" s="68"/>
      <c r="R19" s="68"/>
      <c r="S19" s="68"/>
    </row>
    <row r="20" spans="1:19" ht="21.95" customHeight="1" x14ac:dyDescent="0.25">
      <c r="A20" s="108" t="s">
        <v>10</v>
      </c>
      <c r="B20" s="132">
        <v>33.5</v>
      </c>
      <c r="C20" s="101" t="s">
        <v>69</v>
      </c>
      <c r="D20" s="144">
        <f>$B$20-2</f>
        <v>31.5</v>
      </c>
      <c r="E20" s="113" t="s">
        <v>88</v>
      </c>
      <c r="F20" s="113" t="s">
        <v>88</v>
      </c>
      <c r="G20" s="157">
        <f>$B$20+2</f>
        <v>35.5</v>
      </c>
      <c r="H20" s="71" t="s">
        <v>122</v>
      </c>
      <c r="I20" s="67"/>
      <c r="J20" s="67"/>
      <c r="K20" s="67"/>
      <c r="L20" s="67"/>
      <c r="M20" s="67"/>
      <c r="N20" s="68"/>
      <c r="O20" s="68"/>
      <c r="P20" s="68"/>
      <c r="Q20" s="68"/>
      <c r="R20" s="68"/>
      <c r="S20" s="68"/>
    </row>
    <row r="21" spans="1:19" ht="21.95" customHeight="1" x14ac:dyDescent="0.25">
      <c r="A21" s="105" t="s">
        <v>11</v>
      </c>
      <c r="B21" s="138">
        <v>2.98</v>
      </c>
      <c r="C21" s="101" t="s">
        <v>89</v>
      </c>
      <c r="D21" s="152">
        <f>$B$21-0.2</f>
        <v>2.78</v>
      </c>
      <c r="E21" s="113" t="s">
        <v>88</v>
      </c>
      <c r="F21" s="113" t="s">
        <v>88</v>
      </c>
      <c r="G21" s="166">
        <f>$B$21+0.2</f>
        <v>3.18</v>
      </c>
      <c r="H21" s="69" t="s">
        <v>72</v>
      </c>
      <c r="I21" s="67"/>
      <c r="J21" s="67"/>
      <c r="K21" s="67"/>
      <c r="L21" s="67"/>
      <c r="M21" s="67"/>
      <c r="N21" s="68"/>
      <c r="O21" s="68"/>
      <c r="P21" s="68"/>
      <c r="Q21" s="68"/>
      <c r="R21" s="68"/>
      <c r="S21" s="68"/>
    </row>
    <row r="22" spans="1:19" ht="21.95" customHeight="1" x14ac:dyDescent="0.25">
      <c r="A22" s="108" t="s">
        <v>2</v>
      </c>
      <c r="B22" s="131">
        <v>96</v>
      </c>
      <c r="C22" s="101" t="s">
        <v>107</v>
      </c>
      <c r="D22" s="145">
        <f>ROUNDDOWN($B$22*0.95,0)</f>
        <v>91</v>
      </c>
      <c r="E22" s="113" t="s">
        <v>88</v>
      </c>
      <c r="F22" s="113" t="s">
        <v>88</v>
      </c>
      <c r="G22" s="158">
        <f>ROUNDUP($B$22*1.05,0)</f>
        <v>101</v>
      </c>
      <c r="H22" s="71" t="s">
        <v>108</v>
      </c>
      <c r="I22" s="67"/>
      <c r="J22" s="67"/>
      <c r="K22" s="67"/>
      <c r="L22" s="67"/>
      <c r="M22" s="67"/>
      <c r="N22" s="68"/>
      <c r="O22" s="68"/>
      <c r="P22" s="68"/>
      <c r="Q22" s="68"/>
      <c r="R22" s="68"/>
      <c r="S22" s="68"/>
    </row>
    <row r="23" spans="1:19" ht="21.95" customHeight="1" x14ac:dyDescent="0.25">
      <c r="A23" s="105" t="s">
        <v>3</v>
      </c>
      <c r="B23" s="129">
        <v>71</v>
      </c>
      <c r="C23" s="101" t="s">
        <v>107</v>
      </c>
      <c r="D23" s="145">
        <f>ROUNDDOWN($B$23*0.95,0)</f>
        <v>67</v>
      </c>
      <c r="E23" s="113" t="s">
        <v>88</v>
      </c>
      <c r="F23" s="113" t="s">
        <v>88</v>
      </c>
      <c r="G23" s="158">
        <f>ROUNDUP($B$23*1.05,0)</f>
        <v>75</v>
      </c>
      <c r="H23" s="71" t="s">
        <v>109</v>
      </c>
      <c r="I23" s="67"/>
      <c r="J23" s="67"/>
      <c r="K23" s="67"/>
      <c r="L23" s="67"/>
      <c r="M23" s="67"/>
      <c r="N23" s="68"/>
      <c r="O23" s="68"/>
      <c r="P23" s="68"/>
      <c r="Q23" s="68"/>
      <c r="R23" s="68"/>
      <c r="S23" s="68"/>
    </row>
    <row r="24" spans="1:19" ht="21.95" customHeight="1" x14ac:dyDescent="0.25">
      <c r="A24" s="105" t="s">
        <v>110</v>
      </c>
      <c r="B24" s="129">
        <v>73</v>
      </c>
      <c r="C24" s="101" t="s">
        <v>107</v>
      </c>
      <c r="D24" s="145">
        <f>ROUNDDOWN($B$24*0.95,0)</f>
        <v>69</v>
      </c>
      <c r="E24" s="113" t="s">
        <v>88</v>
      </c>
      <c r="F24" s="113" t="s">
        <v>88</v>
      </c>
      <c r="G24" s="158">
        <f>ROUNDUP($B$24*1.05,0)</f>
        <v>77</v>
      </c>
      <c r="H24" s="71" t="s">
        <v>109</v>
      </c>
      <c r="I24" s="67"/>
      <c r="J24" s="67"/>
      <c r="K24" s="67"/>
      <c r="L24" s="67"/>
      <c r="M24" s="67"/>
      <c r="N24" s="68"/>
      <c r="O24" s="68"/>
      <c r="P24" s="68"/>
      <c r="Q24" s="68"/>
      <c r="R24" s="68"/>
      <c r="S24" s="68"/>
    </row>
    <row r="25" spans="1:19" ht="21.95" customHeight="1" x14ac:dyDescent="0.25">
      <c r="A25" s="105" t="s">
        <v>123</v>
      </c>
      <c r="B25" s="129">
        <v>99</v>
      </c>
      <c r="C25" s="101" t="s">
        <v>107</v>
      </c>
      <c r="D25" s="145">
        <f>ROUNDDOWN($B$25*0.95,0)</f>
        <v>94</v>
      </c>
      <c r="E25" s="113" t="s">
        <v>88</v>
      </c>
      <c r="F25" s="113" t="s">
        <v>88</v>
      </c>
      <c r="G25" s="158">
        <f>ROUNDUP($B$25*1.05,0)</f>
        <v>104</v>
      </c>
      <c r="H25" s="69" t="s">
        <v>108</v>
      </c>
      <c r="I25" s="67"/>
      <c r="J25" s="67"/>
      <c r="K25" s="67"/>
      <c r="L25" s="67"/>
      <c r="M25" s="67"/>
      <c r="N25" s="68"/>
      <c r="O25" s="68"/>
      <c r="P25" s="68"/>
      <c r="Q25" s="68"/>
      <c r="R25" s="68"/>
      <c r="S25" s="68"/>
    </row>
    <row r="26" spans="1:19" ht="21.95" customHeight="1" x14ac:dyDescent="0.25">
      <c r="A26" s="105" t="s">
        <v>124</v>
      </c>
      <c r="B26" s="129">
        <v>264</v>
      </c>
      <c r="C26" s="101" t="s">
        <v>107</v>
      </c>
      <c r="D26" s="145">
        <f>ROUNDDOWN($B$26*0.95,0)</f>
        <v>250</v>
      </c>
      <c r="E26" s="113" t="s">
        <v>88</v>
      </c>
      <c r="F26" s="113" t="s">
        <v>88</v>
      </c>
      <c r="G26" s="158">
        <f>ROUNDUP($B$26*1.05,0)</f>
        <v>278</v>
      </c>
      <c r="H26" s="69" t="s">
        <v>111</v>
      </c>
      <c r="I26" s="67"/>
      <c r="J26" s="67"/>
      <c r="K26" s="67"/>
      <c r="L26" s="67"/>
      <c r="M26" s="67"/>
      <c r="N26" s="68"/>
      <c r="O26" s="68"/>
      <c r="P26" s="68"/>
      <c r="Q26" s="68"/>
      <c r="R26" s="68"/>
      <c r="S26" s="68"/>
    </row>
    <row r="27" spans="1:19" ht="21.95" customHeight="1" x14ac:dyDescent="0.25">
      <c r="A27" s="105" t="s">
        <v>75</v>
      </c>
      <c r="B27" s="129">
        <v>307</v>
      </c>
      <c r="C27" s="101" t="s">
        <v>107</v>
      </c>
      <c r="D27" s="145">
        <f>ROUNDDOWN($B$27*0.95,0)</f>
        <v>291</v>
      </c>
      <c r="E27" s="113" t="s">
        <v>88</v>
      </c>
      <c r="F27" s="113" t="s">
        <v>88</v>
      </c>
      <c r="G27" s="158">
        <f>ROUNDUP($B$27*1.05,0)</f>
        <v>323</v>
      </c>
      <c r="H27" s="69" t="s">
        <v>125</v>
      </c>
      <c r="I27" s="67"/>
      <c r="J27" s="67"/>
      <c r="K27" s="67"/>
      <c r="L27" s="67"/>
      <c r="M27" s="67"/>
      <c r="N27" s="68"/>
      <c r="O27" s="68"/>
      <c r="P27" s="68"/>
      <c r="Q27" s="68"/>
      <c r="R27" s="68"/>
      <c r="S27" s="68"/>
    </row>
    <row r="28" spans="1:19" ht="21.95" customHeight="1" x14ac:dyDescent="0.25">
      <c r="A28" s="105" t="s">
        <v>47</v>
      </c>
      <c r="B28" s="129">
        <v>233</v>
      </c>
      <c r="C28" s="101" t="s">
        <v>107</v>
      </c>
      <c r="D28" s="145">
        <f>ROUNDDOWN($B$28*0.95,0)</f>
        <v>221</v>
      </c>
      <c r="E28" s="113" t="s">
        <v>88</v>
      </c>
      <c r="F28" s="113" t="s">
        <v>88</v>
      </c>
      <c r="G28" s="158">
        <f>ROUNDUP($B$28*1.05,0)</f>
        <v>245</v>
      </c>
      <c r="H28" s="69" t="s">
        <v>118</v>
      </c>
      <c r="I28" s="67"/>
      <c r="J28" s="67"/>
      <c r="K28" s="67"/>
      <c r="L28" s="67"/>
      <c r="M28" s="67"/>
      <c r="N28" s="68"/>
      <c r="O28" s="68"/>
      <c r="P28" s="68"/>
      <c r="Q28" s="68"/>
      <c r="R28" s="68"/>
      <c r="S28" s="68"/>
    </row>
    <row r="29" spans="1:19" ht="21.95" customHeight="1" x14ac:dyDescent="0.25">
      <c r="A29" s="105" t="s">
        <v>112</v>
      </c>
      <c r="B29" s="129">
        <v>314</v>
      </c>
      <c r="C29" s="101" t="s">
        <v>107</v>
      </c>
      <c r="D29" s="145">
        <f>ROUNDDOWN($B$29*0.95,0)</f>
        <v>298</v>
      </c>
      <c r="E29" s="113" t="s">
        <v>88</v>
      </c>
      <c r="F29" s="113" t="s">
        <v>88</v>
      </c>
      <c r="G29" s="158">
        <f>ROUNDUP($B$29*1.05,0)</f>
        <v>330</v>
      </c>
      <c r="H29" s="69" t="s">
        <v>125</v>
      </c>
      <c r="I29" s="67"/>
      <c r="J29" s="67"/>
      <c r="K29" s="67"/>
      <c r="L29" s="67"/>
      <c r="M29" s="67"/>
      <c r="N29" s="68"/>
      <c r="O29" s="68"/>
      <c r="P29" s="68"/>
      <c r="Q29" s="68"/>
      <c r="R29" s="68"/>
      <c r="S29" s="68"/>
    </row>
    <row r="30" spans="1:19" ht="21.95" customHeight="1" x14ac:dyDescent="0.25">
      <c r="A30" s="105" t="s">
        <v>19</v>
      </c>
      <c r="B30" s="139">
        <v>152</v>
      </c>
      <c r="C30" s="44" t="s">
        <v>113</v>
      </c>
      <c r="D30" s="145">
        <f>ROUNDDOWN($B$30*0.95,0)</f>
        <v>144</v>
      </c>
      <c r="E30" s="113" t="s">
        <v>88</v>
      </c>
      <c r="F30" s="113" t="s">
        <v>88</v>
      </c>
      <c r="G30" s="158">
        <f>ROUNDUP($B$30*1.05,0)</f>
        <v>160</v>
      </c>
      <c r="H30" s="69" t="s">
        <v>114</v>
      </c>
      <c r="I30" s="67"/>
      <c r="J30" s="67"/>
      <c r="K30" s="67"/>
      <c r="L30" s="67"/>
      <c r="M30" s="67"/>
      <c r="N30" s="68"/>
      <c r="O30" s="68"/>
      <c r="P30" s="68"/>
      <c r="Q30" s="68"/>
      <c r="R30" s="68"/>
      <c r="S30" s="68"/>
    </row>
    <row r="31" spans="1:19" ht="21.95" customHeight="1" x14ac:dyDescent="0.25">
      <c r="A31" s="105" t="s">
        <v>48</v>
      </c>
      <c r="B31" s="136">
        <v>2.7</v>
      </c>
      <c r="C31" s="44" t="s">
        <v>89</v>
      </c>
      <c r="D31" s="150">
        <f>$B$31-0.2</f>
        <v>2.5</v>
      </c>
      <c r="E31" s="113" t="s">
        <v>88</v>
      </c>
      <c r="F31" s="113" t="s">
        <v>88</v>
      </c>
      <c r="G31" s="163">
        <f>$B$31+0.2</f>
        <v>2.9000000000000004</v>
      </c>
      <c r="H31" s="69" t="s">
        <v>115</v>
      </c>
      <c r="I31" s="67"/>
      <c r="J31" s="67"/>
      <c r="K31" s="67"/>
      <c r="L31" s="67"/>
      <c r="M31" s="67"/>
      <c r="N31" s="68"/>
      <c r="O31" s="68"/>
      <c r="P31" s="68"/>
      <c r="Q31" s="68"/>
      <c r="R31" s="68"/>
      <c r="S31" s="68"/>
    </row>
    <row r="32" spans="1:19" ht="21.95" customHeight="1" x14ac:dyDescent="0.25">
      <c r="A32" s="105" t="s">
        <v>18</v>
      </c>
      <c r="B32" s="136">
        <v>5.9</v>
      </c>
      <c r="C32" s="44" t="s">
        <v>89</v>
      </c>
      <c r="D32" s="150">
        <f>$B$32-0.2</f>
        <v>5.7</v>
      </c>
      <c r="E32" s="113" t="s">
        <v>88</v>
      </c>
      <c r="F32" s="113" t="s">
        <v>88</v>
      </c>
      <c r="G32" s="163">
        <f>$B$32+0.2</f>
        <v>6.1000000000000005</v>
      </c>
      <c r="H32" s="69" t="s">
        <v>115</v>
      </c>
      <c r="I32" s="67"/>
      <c r="J32" s="67"/>
      <c r="K32" s="67"/>
      <c r="L32" s="67"/>
      <c r="M32" s="67"/>
      <c r="N32" s="68"/>
      <c r="O32" s="68"/>
      <c r="P32" s="68"/>
      <c r="Q32" s="68"/>
      <c r="R32" s="68"/>
      <c r="S32" s="68"/>
    </row>
    <row r="33" spans="1:19" ht="21.95" customHeight="1" x14ac:dyDescent="0.25">
      <c r="A33" s="105" t="s">
        <v>21</v>
      </c>
      <c r="B33" s="139">
        <v>958</v>
      </c>
      <c r="C33" s="44" t="s">
        <v>89</v>
      </c>
      <c r="D33" s="145">
        <f>ROUNDDOWN($B$33*0.95,0)</f>
        <v>910</v>
      </c>
      <c r="E33" s="113" t="s">
        <v>88</v>
      </c>
      <c r="F33" s="113" t="s">
        <v>88</v>
      </c>
      <c r="G33" s="158">
        <f>ROUNDUP($B$33*1.05,0)</f>
        <v>1006</v>
      </c>
      <c r="H33" s="69" t="s">
        <v>126</v>
      </c>
      <c r="I33" s="67"/>
      <c r="J33" s="67"/>
      <c r="K33" s="67"/>
      <c r="L33" s="67"/>
      <c r="M33" s="67"/>
      <c r="N33" s="68"/>
      <c r="O33" s="68"/>
      <c r="P33" s="68"/>
      <c r="Q33" s="68"/>
      <c r="R33" s="68"/>
      <c r="S33" s="68"/>
    </row>
    <row r="34" spans="1:19" ht="21.95" customHeight="1" x14ac:dyDescent="0.25">
      <c r="A34" s="105" t="s">
        <v>22</v>
      </c>
      <c r="B34" s="139">
        <v>206</v>
      </c>
      <c r="C34" s="44" t="s">
        <v>89</v>
      </c>
      <c r="D34" s="145">
        <f>ROUNDDOWN($B$34*0.9,0)</f>
        <v>185</v>
      </c>
      <c r="E34" s="113" t="s">
        <v>88</v>
      </c>
      <c r="F34" s="113" t="s">
        <v>88</v>
      </c>
      <c r="G34" s="158">
        <f>ROUNDUP($B$34*1.1,0)</f>
        <v>227</v>
      </c>
      <c r="H34" s="69" t="s">
        <v>116</v>
      </c>
      <c r="I34" s="67"/>
      <c r="J34" s="67"/>
      <c r="K34" s="67"/>
      <c r="L34" s="67"/>
      <c r="M34" s="67"/>
      <c r="N34" s="68"/>
      <c r="O34" s="68"/>
      <c r="P34" s="68"/>
      <c r="Q34" s="68"/>
      <c r="R34" s="68"/>
      <c r="S34" s="68"/>
    </row>
    <row r="35" spans="1:19" ht="21.95" customHeight="1" x14ac:dyDescent="0.25">
      <c r="A35" s="105" t="s">
        <v>23</v>
      </c>
      <c r="B35" s="139">
        <v>86</v>
      </c>
      <c r="C35" s="44" t="s">
        <v>89</v>
      </c>
      <c r="D35" s="145">
        <f>ROUNDDOWN($B$35*0.9,0)</f>
        <v>77</v>
      </c>
      <c r="E35" s="113" t="s">
        <v>88</v>
      </c>
      <c r="F35" s="113" t="s">
        <v>88</v>
      </c>
      <c r="G35" s="158">
        <f>ROUNDUP($B$35*1.1,0)</f>
        <v>95</v>
      </c>
      <c r="H35" s="69" t="s">
        <v>117</v>
      </c>
      <c r="I35" s="67"/>
      <c r="J35" s="67"/>
      <c r="K35" s="67"/>
      <c r="L35" s="67"/>
      <c r="M35" s="67"/>
      <c r="N35" s="68"/>
      <c r="O35" s="68"/>
      <c r="P35" s="68"/>
      <c r="Q35" s="68"/>
      <c r="R35" s="68"/>
      <c r="S35" s="68"/>
    </row>
    <row r="36" spans="1:19" ht="18.75" x14ac:dyDescent="0.45">
      <c r="A36" s="13"/>
      <c r="B36" s="9"/>
      <c r="C36" s="9"/>
      <c r="D36" s="10"/>
      <c r="E36" s="11"/>
      <c r="F36" s="11"/>
      <c r="G36" s="12"/>
      <c r="H36" s="9"/>
    </row>
    <row r="37" spans="1:19" s="8" customFormat="1" x14ac:dyDescent="0.25">
      <c r="A37" s="117" t="s">
        <v>60</v>
      </c>
      <c r="B37" s="118"/>
      <c r="C37" s="118"/>
      <c r="D37" s="119"/>
      <c r="E37" s="14"/>
      <c r="F37" s="14"/>
      <c r="G37" s="120"/>
      <c r="H37" s="118"/>
      <c r="I37" s="76"/>
      <c r="J37" s="76"/>
      <c r="K37" s="76"/>
      <c r="L37" s="76"/>
      <c r="M37" s="76"/>
    </row>
    <row r="38" spans="1:19" x14ac:dyDescent="0.25">
      <c r="A38" s="117" t="s">
        <v>127</v>
      </c>
      <c r="B38" s="117"/>
      <c r="C38" s="117"/>
      <c r="D38" s="119"/>
      <c r="E38" s="14"/>
      <c r="F38" s="14"/>
      <c r="G38" s="120"/>
      <c r="H38" s="118"/>
    </row>
    <row r="39" spans="1:19" ht="18.75" x14ac:dyDescent="0.45">
      <c r="A39" s="95"/>
      <c r="B39" s="96"/>
      <c r="C39" s="96"/>
      <c r="D39" s="96"/>
      <c r="E39" s="96"/>
      <c r="F39" s="96"/>
      <c r="G39" s="96"/>
    </row>
  </sheetData>
  <mergeCells count="2">
    <mergeCell ref="A1:H1"/>
    <mergeCell ref="D2:G2"/>
  </mergeCells>
  <phoneticPr fontId="5"/>
  <printOptions horizontalCentered="1"/>
  <pageMargins left="7.874015748031496E-2" right="7.874015748031496E-2" top="0.9055118110236221" bottom="0.19685039370078741" header="0.27559055118110237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R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7.875" customWidth="1"/>
    <col min="3" max="3" width="10.5" bestFit="1" customWidth="1"/>
    <col min="4" max="4" width="8.625" customWidth="1"/>
    <col min="5" max="5" width="8.75" customWidth="1"/>
    <col min="6" max="6" width="9.5" customWidth="1"/>
    <col min="7" max="8" width="8.62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75" customWidth="1"/>
    <col min="15" max="15" width="3.125" customWidth="1"/>
    <col min="16" max="16" width="2.625" customWidth="1"/>
    <col min="17" max="17" width="10.125" bestFit="1" customWidth="1"/>
  </cols>
  <sheetData>
    <row r="1" spans="1:18" ht="20.100000000000001" customHeight="1" x14ac:dyDescent="0.3">
      <c r="F1" s="15" t="s">
        <v>62</v>
      </c>
    </row>
    <row r="2" spans="1:18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9" t="s">
        <v>30</v>
      </c>
      <c r="P2" s="30" t="s">
        <v>31</v>
      </c>
      <c r="Q2" s="14" t="s">
        <v>128</v>
      </c>
    </row>
    <row r="3" spans="1:18" ht="15.95" customHeight="1" x14ac:dyDescent="0.25">
      <c r="A3" s="87">
        <v>1</v>
      </c>
      <c r="B3" s="48">
        <v>1.6970270270270269</v>
      </c>
      <c r="C3" s="48">
        <v>1.7848484848484851</v>
      </c>
      <c r="D3" s="49">
        <v>1.6500000000000001</v>
      </c>
      <c r="E3" s="49">
        <v>1.744</v>
      </c>
      <c r="F3" s="48"/>
      <c r="G3" s="48">
        <v>1.903125</v>
      </c>
      <c r="H3" s="48">
        <v>1.6439999999999999</v>
      </c>
      <c r="I3" s="48">
        <v>1.95</v>
      </c>
      <c r="J3" s="48"/>
      <c r="K3" s="48"/>
      <c r="L3" s="47">
        <v>1.8</v>
      </c>
      <c r="M3" s="49">
        <f t="shared" ref="M3:M19" si="0">AVERAGE(B3:K3)</f>
        <v>1.7675715016965017</v>
      </c>
      <c r="N3" s="49">
        <f t="shared" ref="N3:N17" si="1">MAX(B3:K3)-MIN(B3:K3)</f>
        <v>0.30600000000000005</v>
      </c>
      <c r="O3" s="127">
        <v>1.5</v>
      </c>
      <c r="P3" s="128">
        <v>2.1</v>
      </c>
      <c r="Q3" s="55">
        <f>M3/M3*100</f>
        <v>100</v>
      </c>
    </row>
    <row r="4" spans="1:18" ht="15.95" customHeight="1" x14ac:dyDescent="0.25">
      <c r="A4" s="87">
        <v>2</v>
      </c>
      <c r="B4" s="48">
        <v>1.7223529411764709</v>
      </c>
      <c r="C4" s="48">
        <v>1.811617647058823</v>
      </c>
      <c r="D4" s="49">
        <v>1.570714285714286</v>
      </c>
      <c r="E4" s="49">
        <v>1.716</v>
      </c>
      <c r="F4" s="48">
        <v>1.5837500000000002</v>
      </c>
      <c r="G4" s="48">
        <v>1.8919135802469138</v>
      </c>
      <c r="H4" s="48">
        <v>1.573</v>
      </c>
      <c r="I4" s="48">
        <v>1.94</v>
      </c>
      <c r="J4" s="48">
        <v>1.7</v>
      </c>
      <c r="K4" s="48"/>
      <c r="L4" s="47">
        <v>1.8</v>
      </c>
      <c r="M4" s="49">
        <f t="shared" si="0"/>
        <v>1.7232609393551659</v>
      </c>
      <c r="N4" s="49">
        <f t="shared" si="1"/>
        <v>0.369285714285714</v>
      </c>
      <c r="O4" s="127">
        <v>1.5</v>
      </c>
      <c r="P4" s="128">
        <v>2.1</v>
      </c>
      <c r="Q4" s="54">
        <f>M4/M$3*100</f>
        <v>97.493138902793646</v>
      </c>
    </row>
    <row r="5" spans="1:18" ht="15.95" customHeight="1" x14ac:dyDescent="0.25">
      <c r="A5" s="87">
        <v>3</v>
      </c>
      <c r="B5" s="48">
        <v>1.7302631578947369</v>
      </c>
      <c r="C5" s="48">
        <v>1.7910389610389605</v>
      </c>
      <c r="D5" s="49">
        <v>1.6</v>
      </c>
      <c r="E5" s="49">
        <v>1.72</v>
      </c>
      <c r="F5" s="48">
        <v>1.5700000000000003</v>
      </c>
      <c r="G5" s="48">
        <v>1.9175362318840579</v>
      </c>
      <c r="H5" s="48">
        <v>1.6359999999999999</v>
      </c>
      <c r="I5" s="48">
        <v>1.84</v>
      </c>
      <c r="J5" s="48">
        <v>1.68</v>
      </c>
      <c r="K5" s="48">
        <v>1.7</v>
      </c>
      <c r="L5" s="47">
        <v>1.8</v>
      </c>
      <c r="M5" s="49">
        <f t="shared" si="0"/>
        <v>1.7184838350817753</v>
      </c>
      <c r="N5" s="49">
        <f t="shared" si="1"/>
        <v>0.34753623188405758</v>
      </c>
      <c r="O5" s="127">
        <v>1.5</v>
      </c>
      <c r="P5" s="128">
        <v>2.1</v>
      </c>
      <c r="Q5" s="54">
        <f t="shared" ref="Q5:Q17" si="2">M5/M$3*100</f>
        <v>97.222875195282768</v>
      </c>
    </row>
    <row r="6" spans="1:18" ht="15.95" customHeight="1" x14ac:dyDescent="0.25">
      <c r="A6" s="87">
        <v>4</v>
      </c>
      <c r="B6" s="48">
        <v>1.7160526315789475</v>
      </c>
      <c r="C6" s="48">
        <v>1.8118666666666665</v>
      </c>
      <c r="D6" s="49">
        <v>1.6278947368421051</v>
      </c>
      <c r="E6" s="49">
        <v>1.726</v>
      </c>
      <c r="F6" s="48">
        <v>1.5557894736842102</v>
      </c>
      <c r="G6" s="48">
        <v>1.9065555555555551</v>
      </c>
      <c r="H6" s="48">
        <v>1.6419999999999999</v>
      </c>
      <c r="I6" s="48">
        <v>1.93</v>
      </c>
      <c r="J6" s="48">
        <v>1.68</v>
      </c>
      <c r="K6" s="48">
        <v>1.62</v>
      </c>
      <c r="L6" s="47">
        <v>1.8</v>
      </c>
      <c r="M6" s="49">
        <f t="shared" si="0"/>
        <v>1.7216159064327481</v>
      </c>
      <c r="N6" s="49">
        <f t="shared" si="1"/>
        <v>0.37421052631578977</v>
      </c>
      <c r="O6" s="127">
        <v>1.5</v>
      </c>
      <c r="P6" s="128">
        <v>2.1</v>
      </c>
      <c r="Q6" s="54">
        <f t="shared" si="2"/>
        <v>97.400071498117853</v>
      </c>
    </row>
    <row r="7" spans="1:18" ht="15.95" customHeight="1" x14ac:dyDescent="0.25">
      <c r="A7" s="87">
        <v>5</v>
      </c>
      <c r="B7" s="48">
        <v>1.7021875000000006</v>
      </c>
      <c r="C7" s="48">
        <v>1.7656716417910447</v>
      </c>
      <c r="D7" s="49">
        <v>1.615</v>
      </c>
      <c r="E7" s="49">
        <v>1.728</v>
      </c>
      <c r="F7" s="48">
        <v>1.5615789473684216</v>
      </c>
      <c r="G7" s="48">
        <v>1.9294827586206893</v>
      </c>
      <c r="H7" s="48">
        <v>1.64</v>
      </c>
      <c r="I7" s="48">
        <v>1.9</v>
      </c>
      <c r="J7" s="49">
        <v>1.69</v>
      </c>
      <c r="K7" s="48">
        <v>1.575</v>
      </c>
      <c r="L7" s="47">
        <v>1.8</v>
      </c>
      <c r="M7" s="49">
        <f t="shared" si="0"/>
        <v>1.7106920847780156</v>
      </c>
      <c r="N7" s="49">
        <f t="shared" si="1"/>
        <v>0.36790381125226768</v>
      </c>
      <c r="O7" s="127">
        <v>1.5</v>
      </c>
      <c r="P7" s="128">
        <v>2.1</v>
      </c>
      <c r="Q7" s="54">
        <f t="shared" si="2"/>
        <v>96.782058498686268</v>
      </c>
    </row>
    <row r="8" spans="1:18" ht="15.95" customHeight="1" x14ac:dyDescent="0.25">
      <c r="A8" s="87">
        <v>6</v>
      </c>
      <c r="B8" s="48">
        <v>1.7032352941176478</v>
      </c>
      <c r="C8" s="48">
        <v>1.7802197802197801</v>
      </c>
      <c r="D8" s="49">
        <v>1.57375</v>
      </c>
      <c r="E8" s="49">
        <v>1.7490000000000001</v>
      </c>
      <c r="F8" s="48">
        <v>1.5536363636363639</v>
      </c>
      <c r="G8" s="48">
        <v>1.8992753623188401</v>
      </c>
      <c r="H8" s="48">
        <v>1.595</v>
      </c>
      <c r="I8" s="48">
        <v>1.94</v>
      </c>
      <c r="J8" s="48">
        <v>1.7</v>
      </c>
      <c r="K8" s="48">
        <v>1.62</v>
      </c>
      <c r="L8" s="47">
        <v>1.8</v>
      </c>
      <c r="M8" s="49">
        <f t="shared" si="0"/>
        <v>1.7114116800292636</v>
      </c>
      <c r="N8" s="49">
        <f t="shared" si="1"/>
        <v>0.38636363636363602</v>
      </c>
      <c r="O8" s="127">
        <v>1.5</v>
      </c>
      <c r="P8" s="128">
        <v>2.1</v>
      </c>
      <c r="Q8" s="54">
        <f t="shared" si="2"/>
        <v>96.822769454399079</v>
      </c>
    </row>
    <row r="9" spans="1:18" ht="15.95" customHeight="1" x14ac:dyDescent="0.25">
      <c r="A9" s="87">
        <v>7</v>
      </c>
      <c r="B9" s="48">
        <v>1.7037499999999994</v>
      </c>
      <c r="C9" s="48">
        <v>1.7796153846153853</v>
      </c>
      <c r="D9" s="49">
        <v>1.6226666666666667</v>
      </c>
      <c r="E9" s="49">
        <v>1.744</v>
      </c>
      <c r="F9" s="48">
        <v>1.5450000000000002</v>
      </c>
      <c r="G9" s="48">
        <v>1.8730769230769235</v>
      </c>
      <c r="H9" s="48">
        <v>1.6</v>
      </c>
      <c r="I9" s="48">
        <v>1.95</v>
      </c>
      <c r="J9" s="48">
        <v>1.67</v>
      </c>
      <c r="K9" s="48">
        <v>1.5933333333333335</v>
      </c>
      <c r="L9" s="47">
        <v>1.8</v>
      </c>
      <c r="M9" s="49">
        <f t="shared" si="0"/>
        <v>1.7081442307692307</v>
      </c>
      <c r="N9" s="49">
        <f t="shared" si="1"/>
        <v>0.4049999999999998</v>
      </c>
      <c r="O9" s="127">
        <v>1.5</v>
      </c>
      <c r="P9" s="128">
        <v>2.1</v>
      </c>
      <c r="Q9" s="54">
        <f t="shared" si="2"/>
        <v>96.637914173755732</v>
      </c>
    </row>
    <row r="10" spans="1:18" ht="15.95" customHeight="1" x14ac:dyDescent="0.25">
      <c r="A10" s="87">
        <v>8</v>
      </c>
      <c r="B10" s="48">
        <v>1.7034615384615384</v>
      </c>
      <c r="C10" s="48">
        <v>1.8165822784810137</v>
      </c>
      <c r="D10" s="49">
        <v>1.5836842105263158</v>
      </c>
      <c r="E10" s="49">
        <v>1.7450000000000001</v>
      </c>
      <c r="F10" s="48">
        <v>1.5560000000000003</v>
      </c>
      <c r="G10" s="48">
        <v>1.8909259259259259</v>
      </c>
      <c r="H10" s="48">
        <v>1.597</v>
      </c>
      <c r="I10" s="48">
        <v>1.98</v>
      </c>
      <c r="J10" s="48">
        <v>1.69</v>
      </c>
      <c r="K10" s="48">
        <v>1.6</v>
      </c>
      <c r="L10" s="47">
        <v>1.8</v>
      </c>
      <c r="M10" s="49">
        <f t="shared" si="0"/>
        <v>1.7162653953394795</v>
      </c>
      <c r="N10" s="49">
        <f t="shared" si="1"/>
        <v>0.42399999999999971</v>
      </c>
      <c r="O10" s="127">
        <v>1.5</v>
      </c>
      <c r="P10" s="128">
        <v>2.1</v>
      </c>
      <c r="Q10" s="54">
        <f t="shared" si="2"/>
        <v>97.097367415814361</v>
      </c>
    </row>
    <row r="11" spans="1:18" ht="15.95" customHeight="1" x14ac:dyDescent="0.25">
      <c r="A11" s="87">
        <v>9</v>
      </c>
      <c r="B11" s="48">
        <v>1.6922727272727278</v>
      </c>
      <c r="C11" s="48">
        <v>1.8212903225806452</v>
      </c>
      <c r="D11" s="49">
        <v>1.5517647058823529</v>
      </c>
      <c r="E11" s="49">
        <v>1.7429999999999999</v>
      </c>
      <c r="F11" s="48">
        <v>1.5400000000000005</v>
      </c>
      <c r="G11" s="48">
        <v>1.868916666666667</v>
      </c>
      <c r="H11" s="48">
        <v>1.6080000000000001</v>
      </c>
      <c r="I11" s="48">
        <v>1.97</v>
      </c>
      <c r="J11" s="48">
        <v>1.69</v>
      </c>
      <c r="K11" s="48">
        <v>1.6000000000000003</v>
      </c>
      <c r="L11" s="47">
        <v>1.8</v>
      </c>
      <c r="M11" s="49">
        <f t="shared" si="0"/>
        <v>1.7085244422402397</v>
      </c>
      <c r="N11" s="49">
        <f t="shared" si="1"/>
        <v>0.42999999999999949</v>
      </c>
      <c r="O11" s="127">
        <v>1.5</v>
      </c>
      <c r="P11" s="128">
        <v>2.1</v>
      </c>
      <c r="Q11" s="54">
        <f t="shared" si="2"/>
        <v>96.659424560783592</v>
      </c>
    </row>
    <row r="12" spans="1:18" ht="15.95" customHeight="1" x14ac:dyDescent="0.25">
      <c r="A12" s="87">
        <v>10</v>
      </c>
      <c r="B12" s="48">
        <v>1.6765000000000001</v>
      </c>
      <c r="C12" s="48">
        <v>1.779868421052631</v>
      </c>
      <c r="D12" s="49">
        <v>1.5823529411764705</v>
      </c>
      <c r="E12" s="49">
        <v>1.7549999999999999</v>
      </c>
      <c r="F12" s="48">
        <v>1.5461904761904759</v>
      </c>
      <c r="G12" s="48">
        <v>1.8643434343434342</v>
      </c>
      <c r="H12" s="48">
        <v>1.62</v>
      </c>
      <c r="I12" s="48">
        <v>1.97</v>
      </c>
      <c r="J12" s="48">
        <v>1.7</v>
      </c>
      <c r="K12" s="48">
        <v>1.64</v>
      </c>
      <c r="L12" s="47">
        <v>1.8</v>
      </c>
      <c r="M12" s="49">
        <f t="shared" si="0"/>
        <v>1.713425527276301</v>
      </c>
      <c r="N12" s="49">
        <f t="shared" si="1"/>
        <v>0.42380952380952408</v>
      </c>
      <c r="O12" s="127">
        <v>1.5</v>
      </c>
      <c r="P12" s="128">
        <v>2.1</v>
      </c>
      <c r="Q12" s="54">
        <f t="shared" si="2"/>
        <v>96.936702454852224</v>
      </c>
    </row>
    <row r="13" spans="1:18" ht="15.95" customHeight="1" x14ac:dyDescent="0.25">
      <c r="A13" s="87">
        <v>11</v>
      </c>
      <c r="B13" s="48">
        <v>1.6725000000000005</v>
      </c>
      <c r="C13" s="48">
        <v>1.784888888888889</v>
      </c>
      <c r="D13" s="49">
        <v>1.5912500000000001</v>
      </c>
      <c r="E13" s="49">
        <v>1.75</v>
      </c>
      <c r="F13" s="48">
        <v>1.5774999999999997</v>
      </c>
      <c r="G13" s="48">
        <v>1.8743229166666664</v>
      </c>
      <c r="H13" s="48">
        <v>1.627</v>
      </c>
      <c r="I13" s="48">
        <v>1.95</v>
      </c>
      <c r="J13" s="48">
        <v>1.69</v>
      </c>
      <c r="K13" s="48">
        <v>1.5933333333333333</v>
      </c>
      <c r="L13" s="47">
        <v>1.8</v>
      </c>
      <c r="M13" s="49">
        <f t="shared" si="0"/>
        <v>1.711079513888889</v>
      </c>
      <c r="N13" s="49">
        <f t="shared" si="1"/>
        <v>0.37250000000000028</v>
      </c>
      <c r="O13" s="127">
        <v>1.5</v>
      </c>
      <c r="P13" s="128">
        <v>2.1</v>
      </c>
      <c r="Q13" s="54">
        <f t="shared" si="2"/>
        <v>96.803977222228795</v>
      </c>
    </row>
    <row r="14" spans="1:18" ht="15.95" customHeight="1" x14ac:dyDescent="0.25">
      <c r="A14" s="87">
        <v>12</v>
      </c>
      <c r="B14" s="48">
        <v>1.6634999999999998</v>
      </c>
      <c r="C14" s="48">
        <v>1.783243243243243</v>
      </c>
      <c r="D14" s="49">
        <v>1.6031250000000004</v>
      </c>
      <c r="E14" s="49">
        <v>1.7469999999999999</v>
      </c>
      <c r="F14" s="48">
        <v>1.5589473684210529</v>
      </c>
      <c r="G14" s="124">
        <v>1.8743229166666664</v>
      </c>
      <c r="H14" s="48">
        <v>1.6</v>
      </c>
      <c r="I14" s="48">
        <v>1.96</v>
      </c>
      <c r="J14" s="48">
        <v>1.69</v>
      </c>
      <c r="K14" s="48">
        <v>1.5615384615384615</v>
      </c>
      <c r="L14" s="47">
        <v>1.8</v>
      </c>
      <c r="M14" s="49">
        <f t="shared" si="0"/>
        <v>1.7041676989869423</v>
      </c>
      <c r="N14" s="49">
        <f t="shared" si="1"/>
        <v>0.40105263157894711</v>
      </c>
      <c r="O14" s="127">
        <v>1.5</v>
      </c>
      <c r="P14" s="128">
        <v>2.1</v>
      </c>
      <c r="Q14" s="54">
        <f t="shared" si="2"/>
        <v>96.412942692914839</v>
      </c>
    </row>
    <row r="15" spans="1:18" ht="15.95" customHeight="1" x14ac:dyDescent="0.25">
      <c r="A15" s="87">
        <v>1</v>
      </c>
      <c r="B15" s="48">
        <v>1.6814999999999998</v>
      </c>
      <c r="C15" s="48">
        <v>1.6194444444444447</v>
      </c>
      <c r="D15" s="49">
        <v>1.6449999999999998</v>
      </c>
      <c r="E15" s="49">
        <v>1.7509999999999999</v>
      </c>
      <c r="F15" s="48">
        <v>1.5650000000000002</v>
      </c>
      <c r="G15" s="48">
        <v>1.8909545454545453</v>
      </c>
      <c r="H15" s="48">
        <v>1.605</v>
      </c>
      <c r="I15" s="48">
        <v>1.97</v>
      </c>
      <c r="J15" s="48">
        <v>1.66</v>
      </c>
      <c r="K15" s="48">
        <v>1.5866666666666667</v>
      </c>
      <c r="L15" s="47">
        <v>1.8</v>
      </c>
      <c r="M15" s="49">
        <f t="shared" si="0"/>
        <v>1.6974565656565659</v>
      </c>
      <c r="N15" s="49">
        <f t="shared" si="1"/>
        <v>0.4049999999999998</v>
      </c>
      <c r="O15" s="127">
        <v>1.5</v>
      </c>
      <c r="P15" s="128">
        <v>2.1</v>
      </c>
      <c r="Q15" s="54">
        <f t="shared" si="2"/>
        <v>96.033261682899948</v>
      </c>
      <c r="R15" s="7"/>
    </row>
    <row r="16" spans="1:18" ht="15.95" customHeight="1" x14ac:dyDescent="0.25">
      <c r="A16" s="87">
        <v>2</v>
      </c>
      <c r="B16" s="48">
        <v>1.6915</v>
      </c>
      <c r="C16" s="48">
        <v>1.6212280701754385</v>
      </c>
      <c r="D16" s="49">
        <v>1.6336363636363636</v>
      </c>
      <c r="E16" s="49">
        <v>1.7549999999999999</v>
      </c>
      <c r="F16" s="48">
        <v>1.5605</v>
      </c>
      <c r="G16" s="48">
        <v>1.9251052631578942</v>
      </c>
      <c r="H16" s="48">
        <v>1.609</v>
      </c>
      <c r="I16" s="48">
        <v>1.97</v>
      </c>
      <c r="J16" s="48">
        <v>1.69</v>
      </c>
      <c r="K16" s="48">
        <v>1.6142857142857143</v>
      </c>
      <c r="L16" s="47">
        <v>1.8</v>
      </c>
      <c r="M16" s="49">
        <f t="shared" si="0"/>
        <v>1.7070255411255411</v>
      </c>
      <c r="N16" s="49">
        <f t="shared" si="1"/>
        <v>0.40949999999999998</v>
      </c>
      <c r="O16" s="127">
        <v>1.5</v>
      </c>
      <c r="P16" s="128">
        <v>2.1</v>
      </c>
      <c r="Q16" s="54">
        <f t="shared" si="2"/>
        <v>96.574624533556403</v>
      </c>
      <c r="R16" s="7"/>
    </row>
    <row r="17" spans="1:18" ht="15.95" customHeight="1" x14ac:dyDescent="0.25">
      <c r="A17" s="87">
        <v>3</v>
      </c>
      <c r="B17" s="48">
        <v>1.6512499999999999</v>
      </c>
      <c r="C17" s="48">
        <v>1.63</v>
      </c>
      <c r="D17" s="49">
        <v>1.6375</v>
      </c>
      <c r="E17" s="49">
        <v>1.7589999999999999</v>
      </c>
      <c r="F17" s="48">
        <v>1.59</v>
      </c>
      <c r="G17" s="48">
        <v>1.9059999999999997</v>
      </c>
      <c r="H17" s="48">
        <v>1.601</v>
      </c>
      <c r="I17" s="48">
        <v>1.98</v>
      </c>
      <c r="J17" s="48">
        <v>1.69</v>
      </c>
      <c r="K17" s="48">
        <v>1.5538461538461541</v>
      </c>
      <c r="L17" s="47">
        <v>1.8</v>
      </c>
      <c r="M17" s="49">
        <f t="shared" si="0"/>
        <v>1.6998596153846151</v>
      </c>
      <c r="N17" s="49">
        <f t="shared" si="1"/>
        <v>0.42615384615384588</v>
      </c>
      <c r="O17" s="127">
        <v>1.5</v>
      </c>
      <c r="P17" s="128">
        <v>2.1</v>
      </c>
      <c r="Q17" s="54">
        <f t="shared" si="2"/>
        <v>96.169213734952322</v>
      </c>
      <c r="R17" s="7"/>
    </row>
    <row r="18" spans="1:18" ht="15.95" customHeight="1" x14ac:dyDescent="0.25">
      <c r="A18" s="87">
        <v>4</v>
      </c>
      <c r="B18" s="48">
        <v>1.662692307692307</v>
      </c>
      <c r="C18" s="48">
        <v>1.5714117647058818</v>
      </c>
      <c r="D18" s="49">
        <v>1.6352941176470588</v>
      </c>
      <c r="E18" s="49">
        <v>1.7490000000000001</v>
      </c>
      <c r="F18" s="48">
        <v>1.5671428571428572</v>
      </c>
      <c r="G18" s="48">
        <v>1.9119999999999999</v>
      </c>
      <c r="H18" s="48">
        <v>1.613</v>
      </c>
      <c r="I18" s="48">
        <v>1.98</v>
      </c>
      <c r="J18" s="48">
        <v>1.7</v>
      </c>
      <c r="K18" s="48">
        <v>1.65</v>
      </c>
      <c r="L18" s="47">
        <v>1.8</v>
      </c>
      <c r="M18" s="49">
        <f t="shared" si="0"/>
        <v>1.7040541047188102</v>
      </c>
      <c r="N18" s="49">
        <f>MAX(B18:K18)-MIN(B18:K18)</f>
        <v>0.41285714285714281</v>
      </c>
      <c r="O18" s="127">
        <v>1.5</v>
      </c>
      <c r="P18" s="128">
        <v>2.1</v>
      </c>
      <c r="Q18" s="54">
        <f>M18/M$3*100</f>
        <v>96.406516120183667</v>
      </c>
      <c r="R18" s="7"/>
    </row>
    <row r="19" spans="1:18" ht="15.95" customHeight="1" x14ac:dyDescent="0.25">
      <c r="A19" s="87">
        <v>5</v>
      </c>
      <c r="B19" s="48">
        <v>1.6968181818181818</v>
      </c>
      <c r="C19" s="48">
        <v>1.5686419753086416</v>
      </c>
      <c r="D19" s="49">
        <v>1.6199999999999997</v>
      </c>
      <c r="E19" s="49">
        <v>1.6930000000000001</v>
      </c>
      <c r="F19" s="48">
        <v>1.5516666666666665</v>
      </c>
      <c r="G19" s="48">
        <v>1.9083333333333334</v>
      </c>
      <c r="H19" s="48">
        <v>1.5940000000000001</v>
      </c>
      <c r="I19" s="48">
        <v>1.99</v>
      </c>
      <c r="J19" s="48">
        <v>1.7</v>
      </c>
      <c r="K19" s="48">
        <v>1.5888888888888895</v>
      </c>
      <c r="L19" s="47">
        <v>1.8</v>
      </c>
      <c r="M19" s="49">
        <f t="shared" si="0"/>
        <v>1.6911349046015711</v>
      </c>
      <c r="N19" s="49">
        <f>MAX(B19:K19)-MIN(B19:K19)</f>
        <v>0.43833333333333346</v>
      </c>
      <c r="O19" s="127">
        <v>1.5</v>
      </c>
      <c r="P19" s="128">
        <v>2.1</v>
      </c>
      <c r="Q19" s="54">
        <f>M19/M$3*100</f>
        <v>95.675614988046178</v>
      </c>
      <c r="R19" s="7"/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1.8</v>
      </c>
      <c r="M20" s="49"/>
      <c r="N20" s="49">
        <f>MAX(B20:K20)-MIN(B20:K20)</f>
        <v>0</v>
      </c>
      <c r="O20" s="127">
        <v>1.5</v>
      </c>
      <c r="P20" s="128">
        <v>2.1</v>
      </c>
      <c r="Q20" s="54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R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8" customWidth="1"/>
    <col min="4" max="4" width="8.75" customWidth="1"/>
    <col min="5" max="5" width="9.6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125" customWidth="1"/>
    <col min="15" max="16" width="2.625" customWidth="1"/>
  </cols>
  <sheetData>
    <row r="1" spans="1:18" ht="20.100000000000001" customHeight="1" x14ac:dyDescent="0.3">
      <c r="F1" s="15" t="s">
        <v>9</v>
      </c>
    </row>
    <row r="2" spans="1:18" ht="15.95" customHeight="1" x14ac:dyDescent="0.25">
      <c r="A2" s="1" t="s">
        <v>46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3" t="s">
        <v>30</v>
      </c>
      <c r="P2" s="4" t="s">
        <v>31</v>
      </c>
      <c r="Q2" s="14" t="s">
        <v>128</v>
      </c>
    </row>
    <row r="3" spans="1:18" ht="15.95" customHeight="1" x14ac:dyDescent="0.15">
      <c r="A3" s="87">
        <v>1</v>
      </c>
      <c r="B3" s="48">
        <v>6.6894594594594574</v>
      </c>
      <c r="C3" s="48">
        <v>6.6732608695652171</v>
      </c>
      <c r="D3" s="49">
        <v>6.6315789473684195</v>
      </c>
      <c r="E3" s="49">
        <v>6.7050000000000001</v>
      </c>
      <c r="F3" s="48"/>
      <c r="G3" s="48">
        <v>6.6858333333333331</v>
      </c>
      <c r="H3" s="124">
        <v>6.75</v>
      </c>
      <c r="I3" s="48">
        <v>6.61</v>
      </c>
      <c r="J3" s="48"/>
      <c r="K3" s="48"/>
      <c r="L3" s="47">
        <v>6.7</v>
      </c>
      <c r="M3" s="49">
        <f t="shared" ref="M3:M19" si="0">AVERAGE(B3:K3)</f>
        <v>6.6778760871037752</v>
      </c>
      <c r="N3" s="49">
        <f t="shared" ref="N3:N17" si="1">MAX(B3:K3)-MIN(B3:K3)</f>
        <v>0.13999999999999968</v>
      </c>
      <c r="O3" s="5">
        <v>6.5</v>
      </c>
      <c r="P3" s="6">
        <v>6.9</v>
      </c>
      <c r="Q3" s="54">
        <f>M3/M3*100</f>
        <v>100</v>
      </c>
    </row>
    <row r="4" spans="1:18" ht="15.95" customHeight="1" x14ac:dyDescent="0.15">
      <c r="A4" s="87">
        <v>2</v>
      </c>
      <c r="B4" s="48">
        <v>6.6852941176470582</v>
      </c>
      <c r="C4" s="48">
        <v>6.68769230769231</v>
      </c>
      <c r="D4" s="49">
        <v>6.6074999999999999</v>
      </c>
      <c r="E4" s="49">
        <v>6.6740000000000004</v>
      </c>
      <c r="F4" s="48">
        <v>6.6937500000000005</v>
      </c>
      <c r="G4" s="48">
        <v>6.6748456790123445</v>
      </c>
      <c r="H4" s="124">
        <v>6.6879999999999997</v>
      </c>
      <c r="I4" s="48">
        <v>6.6</v>
      </c>
      <c r="J4" s="48">
        <v>6.77</v>
      </c>
      <c r="K4" s="48"/>
      <c r="L4" s="47">
        <v>6.7</v>
      </c>
      <c r="M4" s="49">
        <f t="shared" si="0"/>
        <v>6.6756757893724119</v>
      </c>
      <c r="N4" s="49">
        <f t="shared" si="1"/>
        <v>0.16999999999999993</v>
      </c>
      <c r="O4" s="5">
        <v>6.5</v>
      </c>
      <c r="P4" s="6">
        <v>6.9</v>
      </c>
      <c r="Q4" s="54">
        <f>M4/M$3*100</f>
        <v>99.967050935017909</v>
      </c>
    </row>
    <row r="5" spans="1:18" ht="15.95" customHeight="1" x14ac:dyDescent="0.15">
      <c r="A5" s="87">
        <v>3</v>
      </c>
      <c r="B5" s="48">
        <v>6.6673684210526316</v>
      </c>
      <c r="C5" s="48">
        <v>6.6491358024691349</v>
      </c>
      <c r="D5" s="49">
        <v>6.6841666666666661</v>
      </c>
      <c r="E5" s="49">
        <v>6.6379999999999999</v>
      </c>
      <c r="F5" s="48">
        <v>6.705000000000001</v>
      </c>
      <c r="G5" s="48">
        <v>6.6830555555555566</v>
      </c>
      <c r="H5" s="124">
        <v>6.6660000000000004</v>
      </c>
      <c r="I5" s="48">
        <v>6.59</v>
      </c>
      <c r="J5" s="48">
        <v>6.76</v>
      </c>
      <c r="K5" s="48">
        <v>6.833333333333333</v>
      </c>
      <c r="L5" s="47">
        <v>6.7</v>
      </c>
      <c r="M5" s="49">
        <f t="shared" si="0"/>
        <v>6.6876059779077321</v>
      </c>
      <c r="N5" s="49">
        <f t="shared" si="1"/>
        <v>0.24333333333333318</v>
      </c>
      <c r="O5" s="5">
        <v>6.5</v>
      </c>
      <c r="P5" s="6">
        <v>6.9</v>
      </c>
      <c r="Q5" s="54">
        <f t="shared" ref="Q5:Q17" si="2">M5/M$3*100</f>
        <v>100.14570337450178</v>
      </c>
    </row>
    <row r="6" spans="1:18" ht="15.95" customHeight="1" x14ac:dyDescent="0.15">
      <c r="A6" s="87">
        <v>4</v>
      </c>
      <c r="B6" s="48">
        <v>6.6818421052631551</v>
      </c>
      <c r="C6" s="48">
        <v>6.7005747126436797</v>
      </c>
      <c r="D6" s="49">
        <v>6.7164705882352935</v>
      </c>
      <c r="E6" s="49">
        <v>6.6260000000000003</v>
      </c>
      <c r="F6" s="48">
        <v>6.7105263157894752</v>
      </c>
      <c r="G6" s="48">
        <v>6.6873333333333322</v>
      </c>
      <c r="H6" s="124">
        <v>6.6619999999999999</v>
      </c>
      <c r="I6" s="48">
        <v>6.61</v>
      </c>
      <c r="J6" s="48">
        <v>6.77</v>
      </c>
      <c r="K6" s="48">
        <v>6.839999999999999</v>
      </c>
      <c r="L6" s="47">
        <v>6.7</v>
      </c>
      <c r="M6" s="49">
        <f t="shared" si="0"/>
        <v>6.7004747055264939</v>
      </c>
      <c r="N6" s="49">
        <f t="shared" si="1"/>
        <v>0.22999999999999865</v>
      </c>
      <c r="O6" s="5">
        <v>6.5</v>
      </c>
      <c r="P6" s="6">
        <v>6.9</v>
      </c>
      <c r="Q6" s="54">
        <f t="shared" si="2"/>
        <v>100.33841026889314</v>
      </c>
    </row>
    <row r="7" spans="1:18" ht="15.95" customHeight="1" x14ac:dyDescent="0.15">
      <c r="A7" s="87">
        <v>5</v>
      </c>
      <c r="B7" s="48">
        <v>6.6759374999999999</v>
      </c>
      <c r="C7" s="48">
        <v>6.6740000000000013</v>
      </c>
      <c r="D7" s="49">
        <v>6.6805555555555562</v>
      </c>
      <c r="E7" s="49">
        <v>6.63</v>
      </c>
      <c r="F7" s="48">
        <v>6.700000000000002</v>
      </c>
      <c r="G7" s="48">
        <v>6.7015344827586203</v>
      </c>
      <c r="H7" s="124">
        <v>6.6840000000000002</v>
      </c>
      <c r="I7" s="48">
        <v>6.63</v>
      </c>
      <c r="J7" s="49">
        <v>6.78</v>
      </c>
      <c r="K7" s="48">
        <v>6.8428571428571434</v>
      </c>
      <c r="L7" s="47">
        <v>6.7</v>
      </c>
      <c r="M7" s="49">
        <f t="shared" si="0"/>
        <v>6.6998884681171322</v>
      </c>
      <c r="N7" s="49">
        <f t="shared" si="1"/>
        <v>0.21285714285714352</v>
      </c>
      <c r="O7" s="5">
        <v>6.5</v>
      </c>
      <c r="P7" s="6">
        <v>6.9</v>
      </c>
      <c r="Q7" s="54">
        <f t="shared" si="2"/>
        <v>100.32963146854232</v>
      </c>
    </row>
    <row r="8" spans="1:18" ht="15.95" customHeight="1" x14ac:dyDescent="0.15">
      <c r="A8" s="87">
        <v>6</v>
      </c>
      <c r="B8" s="48">
        <v>6.6779411764705872</v>
      </c>
      <c r="C8" s="48">
        <v>6.7273239436619718</v>
      </c>
      <c r="D8" s="49">
        <v>6.7109523809523797</v>
      </c>
      <c r="E8" s="49">
        <v>6.6269999999999998</v>
      </c>
      <c r="F8" s="48">
        <v>6.6999999999999993</v>
      </c>
      <c r="G8" s="48">
        <v>6.6970454545454539</v>
      </c>
      <c r="H8" s="124">
        <v>6.7249999999999996</v>
      </c>
      <c r="I8" s="48">
        <v>6.75</v>
      </c>
      <c r="J8" s="48">
        <v>6.76</v>
      </c>
      <c r="K8" s="48">
        <v>6.8466666666666658</v>
      </c>
      <c r="L8" s="47">
        <v>6.7</v>
      </c>
      <c r="M8" s="49">
        <f t="shared" si="0"/>
        <v>6.7221929622297054</v>
      </c>
      <c r="N8" s="49">
        <f t="shared" si="1"/>
        <v>0.21966666666666601</v>
      </c>
      <c r="O8" s="5">
        <v>6.5</v>
      </c>
      <c r="P8" s="6">
        <v>6.9</v>
      </c>
      <c r="Q8" s="54">
        <f t="shared" si="2"/>
        <v>100.6636372784981</v>
      </c>
    </row>
    <row r="9" spans="1:18" ht="15.95" customHeight="1" x14ac:dyDescent="0.15">
      <c r="A9" s="87">
        <v>7</v>
      </c>
      <c r="B9" s="48">
        <v>6.704583333333332</v>
      </c>
      <c r="C9" s="48">
        <v>6.7034444444444468</v>
      </c>
      <c r="D9" s="49">
        <v>6.7029411764705866</v>
      </c>
      <c r="E9" s="49">
        <v>6.6769999999999996</v>
      </c>
      <c r="F9" s="48">
        <v>6.7100000000000009</v>
      </c>
      <c r="G9" s="48">
        <v>6.6952083333333325</v>
      </c>
      <c r="H9" s="124">
        <v>6.72</v>
      </c>
      <c r="I9" s="48">
        <v>6.76</v>
      </c>
      <c r="J9" s="48">
        <v>6.77</v>
      </c>
      <c r="K9" s="48">
        <v>6.793333333333333</v>
      </c>
      <c r="L9" s="47">
        <v>6.7</v>
      </c>
      <c r="M9" s="49">
        <f t="shared" si="0"/>
        <v>6.7236510620915029</v>
      </c>
      <c r="N9" s="49">
        <f t="shared" si="1"/>
        <v>0.1163333333333334</v>
      </c>
      <c r="O9" s="5">
        <v>6.5</v>
      </c>
      <c r="P9" s="6">
        <v>6.9</v>
      </c>
      <c r="Q9" s="54">
        <f t="shared" si="2"/>
        <v>100.68547206313288</v>
      </c>
    </row>
    <row r="10" spans="1:18" ht="15.95" customHeight="1" x14ac:dyDescent="0.15">
      <c r="A10" s="87">
        <v>8</v>
      </c>
      <c r="B10" s="48">
        <v>6.7061538461538444</v>
      </c>
      <c r="C10" s="48">
        <v>6.7080898876404476</v>
      </c>
      <c r="D10" s="49">
        <v>6.7065000000000001</v>
      </c>
      <c r="E10" s="49">
        <v>6.6719999999999997</v>
      </c>
      <c r="F10" s="48">
        <v>6.705000000000001</v>
      </c>
      <c r="G10" s="48">
        <v>6.7227586206896541</v>
      </c>
      <c r="H10" s="124">
        <v>6.7169999999999996</v>
      </c>
      <c r="I10" s="48">
        <v>6.79</v>
      </c>
      <c r="J10" s="48">
        <v>6.79</v>
      </c>
      <c r="K10" s="48">
        <v>6.7071428571428573</v>
      </c>
      <c r="L10" s="47">
        <v>6.7</v>
      </c>
      <c r="M10" s="49">
        <f t="shared" si="0"/>
        <v>6.7224645211626806</v>
      </c>
      <c r="N10" s="49">
        <f t="shared" si="1"/>
        <v>0.11800000000000033</v>
      </c>
      <c r="O10" s="5">
        <v>6.5</v>
      </c>
      <c r="P10" s="6">
        <v>6.9</v>
      </c>
      <c r="Q10" s="54">
        <f t="shared" si="2"/>
        <v>100.66770382494839</v>
      </c>
    </row>
    <row r="11" spans="1:18" ht="15.95" customHeight="1" x14ac:dyDescent="0.15">
      <c r="A11" s="87">
        <v>9</v>
      </c>
      <c r="B11" s="48">
        <v>6.6990909090909101</v>
      </c>
      <c r="C11" s="48">
        <v>6.7040229885057467</v>
      </c>
      <c r="D11" s="49">
        <v>6.7055000000000025</v>
      </c>
      <c r="E11" s="49">
        <v>6.68</v>
      </c>
      <c r="F11" s="48">
        <v>6.705000000000001</v>
      </c>
      <c r="G11" s="48">
        <v>6.6655107526881716</v>
      </c>
      <c r="H11" s="124">
        <v>6.7149999999999999</v>
      </c>
      <c r="I11" s="48">
        <v>6.79</v>
      </c>
      <c r="J11" s="48">
        <v>6.8</v>
      </c>
      <c r="K11" s="48">
        <v>6.7</v>
      </c>
      <c r="L11" s="47">
        <v>6.7</v>
      </c>
      <c r="M11" s="49">
        <f t="shared" si="0"/>
        <v>6.7164124650284815</v>
      </c>
      <c r="N11" s="49">
        <f t="shared" si="1"/>
        <v>0.13448924731182821</v>
      </c>
      <c r="O11" s="5">
        <v>6.5</v>
      </c>
      <c r="P11" s="6">
        <v>6.9</v>
      </c>
      <c r="Q11" s="54">
        <f t="shared" si="2"/>
        <v>100.57707536680903</v>
      </c>
    </row>
    <row r="12" spans="1:18" ht="15.95" customHeight="1" x14ac:dyDescent="0.15">
      <c r="A12" s="87">
        <v>10</v>
      </c>
      <c r="B12" s="48">
        <v>6.6899999999999995</v>
      </c>
      <c r="C12" s="48">
        <v>6.7151807228915654</v>
      </c>
      <c r="D12" s="49">
        <v>6.7249999999999988</v>
      </c>
      <c r="E12" s="49">
        <v>6.6850000000000005</v>
      </c>
      <c r="F12" s="48">
        <v>6.7047619047619067</v>
      </c>
      <c r="G12" s="48">
        <v>6.6220757575757574</v>
      </c>
      <c r="H12" s="124">
        <v>6.7119999999999997</v>
      </c>
      <c r="I12" s="48">
        <v>6.79</v>
      </c>
      <c r="J12" s="48">
        <v>6.82</v>
      </c>
      <c r="K12" s="48">
        <v>6.753333333333333</v>
      </c>
      <c r="L12" s="47">
        <v>6.7</v>
      </c>
      <c r="M12" s="49">
        <f t="shared" si="0"/>
        <v>6.7217351718562552</v>
      </c>
      <c r="N12" s="49">
        <f t="shared" si="1"/>
        <v>0.19792424242424289</v>
      </c>
      <c r="O12" s="5">
        <v>6.5</v>
      </c>
      <c r="P12" s="6">
        <v>6.9</v>
      </c>
      <c r="Q12" s="54">
        <f t="shared" si="2"/>
        <v>100.65678194953603</v>
      </c>
    </row>
    <row r="13" spans="1:18" ht="15.95" customHeight="1" x14ac:dyDescent="0.15">
      <c r="A13" s="87">
        <v>11</v>
      </c>
      <c r="B13" s="48">
        <v>6.6914999999999996</v>
      </c>
      <c r="C13" s="48">
        <v>6.6943333333333364</v>
      </c>
      <c r="D13" s="49">
        <v>6.6729411764705864</v>
      </c>
      <c r="E13" s="49">
        <v>6.6239999999999997</v>
      </c>
      <c r="F13" s="48">
        <v>6.7200000000000006</v>
      </c>
      <c r="G13" s="48">
        <v>6.6501960784313709</v>
      </c>
      <c r="H13" s="48">
        <v>6.7489999999999997</v>
      </c>
      <c r="I13" s="48">
        <v>6.79</v>
      </c>
      <c r="J13" s="48">
        <v>6.85</v>
      </c>
      <c r="K13" s="48">
        <v>6.6800000000000015</v>
      </c>
      <c r="L13" s="47">
        <v>6.7</v>
      </c>
      <c r="M13" s="49">
        <f t="shared" si="0"/>
        <v>6.7121970588235298</v>
      </c>
      <c r="N13" s="49">
        <f t="shared" si="1"/>
        <v>0.22599999999999998</v>
      </c>
      <c r="O13" s="5">
        <v>6.5</v>
      </c>
      <c r="P13" s="6">
        <v>6.9</v>
      </c>
      <c r="Q13" s="54">
        <f t="shared" si="2"/>
        <v>100.51395041285708</v>
      </c>
    </row>
    <row r="14" spans="1:18" ht="15.95" customHeight="1" x14ac:dyDescent="0.15">
      <c r="A14" s="87">
        <v>12</v>
      </c>
      <c r="B14" s="48">
        <v>6.6980000000000004</v>
      </c>
      <c r="C14" s="48">
        <v>6.6919999999999993</v>
      </c>
      <c r="D14" s="49">
        <v>6.7210526315789476</v>
      </c>
      <c r="E14" s="49">
        <v>6.61</v>
      </c>
      <c r="F14" s="48">
        <v>6.7052631578947368</v>
      </c>
      <c r="G14" s="124">
        <v>6.6501960784313709</v>
      </c>
      <c r="H14" s="48">
        <v>6.7329999999999997</v>
      </c>
      <c r="I14" s="48">
        <v>6.79</v>
      </c>
      <c r="J14" s="48">
        <v>6.82</v>
      </c>
      <c r="K14" s="48">
        <v>6.6923076923076934</v>
      </c>
      <c r="L14" s="47">
        <v>6.7</v>
      </c>
      <c r="M14" s="49">
        <f t="shared" si="0"/>
        <v>6.7111819560212753</v>
      </c>
      <c r="N14" s="49">
        <f t="shared" si="1"/>
        <v>0.20999999999999996</v>
      </c>
      <c r="O14" s="5">
        <v>6.5</v>
      </c>
      <c r="P14" s="6">
        <v>6.9</v>
      </c>
      <c r="Q14" s="54">
        <f t="shared" si="2"/>
        <v>100.49874942995454</v>
      </c>
    </row>
    <row r="15" spans="1:18" ht="15.95" customHeight="1" x14ac:dyDescent="0.15">
      <c r="A15" s="87">
        <v>1</v>
      </c>
      <c r="B15" s="48">
        <v>6.7125000000000012</v>
      </c>
      <c r="C15" s="48">
        <v>6.7154385964912295</v>
      </c>
      <c r="D15" s="49">
        <v>6.7037500000000003</v>
      </c>
      <c r="E15" s="49">
        <v>6.62</v>
      </c>
      <c r="F15" s="48">
        <v>6.6800000000000015</v>
      </c>
      <c r="G15" s="48">
        <v>6.6387727272727259</v>
      </c>
      <c r="H15" s="48">
        <v>6.7359999999999998</v>
      </c>
      <c r="I15" s="48">
        <v>6.78</v>
      </c>
      <c r="J15" s="48">
        <v>6.79</v>
      </c>
      <c r="K15" s="48">
        <v>6.8642857142857139</v>
      </c>
      <c r="L15" s="47">
        <v>6.7</v>
      </c>
      <c r="M15" s="49">
        <f t="shared" si="0"/>
        <v>6.724074703804968</v>
      </c>
      <c r="N15" s="49">
        <f t="shared" si="1"/>
        <v>0.24428571428571377</v>
      </c>
      <c r="O15" s="5">
        <v>6.5</v>
      </c>
      <c r="P15" s="6">
        <v>6.9</v>
      </c>
      <c r="Q15" s="54">
        <f t="shared" si="2"/>
        <v>100.69181602201951</v>
      </c>
      <c r="R15" s="7"/>
    </row>
    <row r="16" spans="1:18" ht="15.95" customHeight="1" x14ac:dyDescent="0.15">
      <c r="A16" s="87">
        <v>2</v>
      </c>
      <c r="B16" s="48">
        <v>6.6764999999999999</v>
      </c>
      <c r="C16" s="48">
        <v>6.7002298850574737</v>
      </c>
      <c r="D16" s="49">
        <v>6.69</v>
      </c>
      <c r="E16" s="49">
        <v>6.617</v>
      </c>
      <c r="F16" s="48">
        <v>6.7100000000000009</v>
      </c>
      <c r="G16" s="48">
        <v>6.6543043478260868</v>
      </c>
      <c r="H16" s="48">
        <v>6.6760000000000002</v>
      </c>
      <c r="I16" s="48">
        <v>6.8</v>
      </c>
      <c r="J16" s="48">
        <v>6.77</v>
      </c>
      <c r="K16" s="48">
        <v>6.6785714285714288</v>
      </c>
      <c r="L16" s="47">
        <v>6.7</v>
      </c>
      <c r="M16" s="49">
        <f t="shared" si="0"/>
        <v>6.6972605661454994</v>
      </c>
      <c r="N16" s="49">
        <f t="shared" si="1"/>
        <v>0.18299999999999983</v>
      </c>
      <c r="O16" s="5">
        <v>6.5</v>
      </c>
      <c r="P16" s="6">
        <v>6.9</v>
      </c>
      <c r="Q16" s="54">
        <f t="shared" si="2"/>
        <v>100.29027910654347</v>
      </c>
      <c r="R16" s="7"/>
    </row>
    <row r="17" spans="1:18" ht="15.95" customHeight="1" x14ac:dyDescent="0.15">
      <c r="A17" s="87">
        <v>3</v>
      </c>
      <c r="B17" s="48">
        <v>6.713750000000001</v>
      </c>
      <c r="C17" s="48">
        <v>6.68</v>
      </c>
      <c r="D17" s="49">
        <v>6.6661111111111104</v>
      </c>
      <c r="E17" s="49">
        <v>6.6280000000000001</v>
      </c>
      <c r="F17" s="48">
        <v>6.7000000000000011</v>
      </c>
      <c r="G17" s="48">
        <v>6.6539166666666665</v>
      </c>
      <c r="H17" s="48">
        <v>6.6260000000000003</v>
      </c>
      <c r="I17" s="48">
        <v>6.8</v>
      </c>
      <c r="J17" s="48">
        <v>6.81</v>
      </c>
      <c r="K17" s="48">
        <v>6.7066666666666679</v>
      </c>
      <c r="L17" s="47">
        <v>6.7</v>
      </c>
      <c r="M17" s="49">
        <f t="shared" si="0"/>
        <v>6.6984444444444451</v>
      </c>
      <c r="N17" s="49">
        <f t="shared" si="1"/>
        <v>0.18399999999999928</v>
      </c>
      <c r="O17" s="5">
        <v>6.5</v>
      </c>
      <c r="P17" s="6">
        <v>6.9</v>
      </c>
      <c r="Q17" s="54">
        <f t="shared" si="2"/>
        <v>100.3080074723218</v>
      </c>
      <c r="R17" s="7"/>
    </row>
    <row r="18" spans="1:18" ht="15.95" customHeight="1" x14ac:dyDescent="0.15">
      <c r="A18" s="87">
        <v>4</v>
      </c>
      <c r="B18" s="48">
        <v>6.6826923076923066</v>
      </c>
      <c r="C18" s="48">
        <v>6.634631578947368</v>
      </c>
      <c r="D18" s="49">
        <v>6.6609999999999996</v>
      </c>
      <c r="E18" s="49">
        <v>6.6360000000000001</v>
      </c>
      <c r="F18" s="48">
        <v>6.7428571428571429</v>
      </c>
      <c r="G18" s="48">
        <v>6.6647499999999988</v>
      </c>
      <c r="H18" s="48">
        <v>6.7119999999999997</v>
      </c>
      <c r="I18" s="48">
        <v>6.8</v>
      </c>
      <c r="J18" s="48">
        <v>6.82</v>
      </c>
      <c r="K18" s="48">
        <v>6.8</v>
      </c>
      <c r="L18" s="47">
        <v>6.7</v>
      </c>
      <c r="M18" s="49">
        <f t="shared" si="0"/>
        <v>6.7153931029496814</v>
      </c>
      <c r="N18" s="49">
        <f>MAX(B18:K18)-MIN(B18:K18)</f>
        <v>0.18536842105263229</v>
      </c>
      <c r="O18" s="5">
        <v>6.5</v>
      </c>
      <c r="P18" s="6">
        <v>6.9</v>
      </c>
      <c r="Q18" s="54">
        <f>M18/M$3*100</f>
        <v>100.56181060200203</v>
      </c>
      <c r="R18" s="7"/>
    </row>
    <row r="19" spans="1:18" ht="15.95" customHeight="1" x14ac:dyDescent="0.15">
      <c r="A19" s="87">
        <v>5</v>
      </c>
      <c r="B19" s="48">
        <v>6.6863636363636347</v>
      </c>
      <c r="C19" s="48">
        <v>6.6670967741935456</v>
      </c>
      <c r="D19" s="49">
        <v>6.6238888888888887</v>
      </c>
      <c r="E19" s="49">
        <v>6.6379999999999999</v>
      </c>
      <c r="F19" s="48">
        <v>6.700000000000002</v>
      </c>
      <c r="G19" s="48">
        <v>6.6706666666666674</v>
      </c>
      <c r="H19" s="124">
        <v>6.7309999999999999</v>
      </c>
      <c r="I19" s="48">
        <v>6.8</v>
      </c>
      <c r="J19" s="48">
        <v>6.81</v>
      </c>
      <c r="K19" s="48">
        <v>6.7315789473684209</v>
      </c>
      <c r="L19" s="47">
        <v>6.7</v>
      </c>
      <c r="M19" s="49">
        <f t="shared" si="0"/>
        <v>6.7058594913481162</v>
      </c>
      <c r="N19" s="49">
        <f>MAX(B19:K19)-MIN(B19:K19)</f>
        <v>0.18611111111111089</v>
      </c>
      <c r="O19" s="5">
        <v>6.5</v>
      </c>
      <c r="P19" s="6">
        <v>6.9</v>
      </c>
      <c r="Q19" s="54">
        <f>M19/M$3*100</f>
        <v>100.41904647344957</v>
      </c>
      <c r="R19" s="7"/>
    </row>
    <row r="20" spans="1:18" ht="15.95" customHeight="1" x14ac:dyDescent="0.1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6.7</v>
      </c>
      <c r="M20" s="49"/>
      <c r="N20" s="49">
        <f>MAX(B20:K20)-MIN(B20:K20)</f>
        <v>0</v>
      </c>
      <c r="O20" s="5">
        <v>6.5</v>
      </c>
      <c r="P20" s="6">
        <v>6.9</v>
      </c>
      <c r="Q20" s="54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21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7.75" customWidth="1"/>
    <col min="4" max="4" width="8.75" customWidth="1"/>
    <col min="5" max="5" width="9.875" customWidth="1"/>
    <col min="6" max="6" width="9.5" customWidth="1"/>
    <col min="7" max="8" width="8.75" customWidth="1"/>
    <col min="9" max="9" width="8.5" customWidth="1"/>
    <col min="10" max="10" width="8.625" customWidth="1"/>
    <col min="11" max="11" width="9.375" customWidth="1"/>
    <col min="12" max="12" width="6.875" customWidth="1"/>
    <col min="13" max="13" width="10.875" customWidth="1"/>
    <col min="14" max="14" width="8.625" customWidth="1"/>
    <col min="15" max="16" width="2.625" customWidth="1"/>
  </cols>
  <sheetData>
    <row r="1" spans="1:18" ht="20.100000000000001" customHeight="1" x14ac:dyDescent="0.3">
      <c r="F1" s="15" t="s">
        <v>87</v>
      </c>
    </row>
    <row r="2" spans="1:18" ht="15.95" customHeight="1" x14ac:dyDescent="0.25">
      <c r="A2" s="1" t="s">
        <v>46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3" t="s">
        <v>30</v>
      </c>
      <c r="P2" s="4" t="s">
        <v>31</v>
      </c>
      <c r="Q2" s="14" t="s">
        <v>128</v>
      </c>
    </row>
    <row r="3" spans="1:18" ht="15.95" customHeight="1" x14ac:dyDescent="0.15">
      <c r="A3" s="87">
        <v>1</v>
      </c>
      <c r="B3" s="48">
        <v>4.1697297297297293</v>
      </c>
      <c r="C3" s="48">
        <v>4.1965217391304348</v>
      </c>
      <c r="D3" s="49">
        <v>4.1222222222222236</v>
      </c>
      <c r="E3" s="49">
        <v>4.1449999999999996</v>
      </c>
      <c r="F3" s="48"/>
      <c r="G3" s="48">
        <v>4.1756250000000001</v>
      </c>
      <c r="H3" s="48">
        <v>4.1929999999999996</v>
      </c>
      <c r="I3" s="48">
        <v>4.12</v>
      </c>
      <c r="J3" s="48"/>
      <c r="K3" s="48"/>
      <c r="L3" s="47">
        <v>4.2</v>
      </c>
      <c r="M3" s="49">
        <f t="shared" ref="M3:M19" si="0">AVERAGE(B3:K3)</f>
        <v>4.1602998130117701</v>
      </c>
      <c r="N3" s="49">
        <f t="shared" ref="N3:N17" si="1">MAX(B3:K3)-MIN(B3:K3)</f>
        <v>7.6521739130434696E-2</v>
      </c>
      <c r="O3" s="5">
        <v>4</v>
      </c>
      <c r="P3" s="6">
        <v>4.4000000000000004</v>
      </c>
      <c r="Q3" s="54">
        <f>M3/M3*100</f>
        <v>100</v>
      </c>
    </row>
    <row r="4" spans="1:18" ht="15.95" customHeight="1" x14ac:dyDescent="0.15">
      <c r="A4" s="87">
        <v>2</v>
      </c>
      <c r="B4" s="48">
        <v>4.1555882352941165</v>
      </c>
      <c r="C4" s="48">
        <v>4.1689873417721506</v>
      </c>
      <c r="D4" s="49">
        <v>4.1155555555555559</v>
      </c>
      <c r="E4" s="49">
        <v>4.0609999999999999</v>
      </c>
      <c r="F4" s="48">
        <v>4.1625000000000014</v>
      </c>
      <c r="G4" s="48">
        <v>4.2007716049382715</v>
      </c>
      <c r="H4" s="48">
        <v>4.2130000000000001</v>
      </c>
      <c r="I4" s="48">
        <v>4.1399999999999997</v>
      </c>
      <c r="J4" s="48">
        <v>4.16</v>
      </c>
      <c r="K4" s="48"/>
      <c r="L4" s="47">
        <v>4.2</v>
      </c>
      <c r="M4" s="49">
        <f t="shared" si="0"/>
        <v>4.1530447486177877</v>
      </c>
      <c r="N4" s="49">
        <f t="shared" si="1"/>
        <v>0.15200000000000014</v>
      </c>
      <c r="O4" s="5">
        <v>4</v>
      </c>
      <c r="P4" s="6">
        <v>4.4000000000000004</v>
      </c>
      <c r="Q4" s="54">
        <f>M4/M$3*100</f>
        <v>99.825611981826611</v>
      </c>
    </row>
    <row r="5" spans="1:18" ht="15.95" customHeight="1" x14ac:dyDescent="0.15">
      <c r="A5" s="87">
        <v>3</v>
      </c>
      <c r="B5" s="48">
        <v>4.1873684210526294</v>
      </c>
      <c r="C5" s="48">
        <v>4.1520987654320978</v>
      </c>
      <c r="D5" s="49">
        <v>4.1058823529411761</v>
      </c>
      <c r="E5" s="49">
        <v>4.0250000000000004</v>
      </c>
      <c r="F5" s="48">
        <v>4.1850000000000005</v>
      </c>
      <c r="G5" s="48">
        <v>4.1973076923076924</v>
      </c>
      <c r="H5" s="48">
        <v>4.194</v>
      </c>
      <c r="I5" s="48">
        <v>4.12</v>
      </c>
      <c r="J5" s="48">
        <v>4.1399999999999997</v>
      </c>
      <c r="K5" s="48">
        <v>4.2000000000000011</v>
      </c>
      <c r="L5" s="47">
        <v>4.2</v>
      </c>
      <c r="M5" s="49">
        <f t="shared" si="0"/>
        <v>4.1506657231733595</v>
      </c>
      <c r="N5" s="49">
        <f t="shared" si="1"/>
        <v>0.17500000000000071</v>
      </c>
      <c r="O5" s="5">
        <v>4</v>
      </c>
      <c r="P5" s="6">
        <v>4.4000000000000004</v>
      </c>
      <c r="Q5" s="54">
        <f t="shared" ref="Q5:Q17" si="2">M5/M$3*100</f>
        <v>99.768427991456804</v>
      </c>
    </row>
    <row r="6" spans="1:18" ht="15.95" customHeight="1" x14ac:dyDescent="0.15">
      <c r="A6" s="87">
        <v>4</v>
      </c>
      <c r="B6" s="48">
        <v>4.1678947368421042</v>
      </c>
      <c r="C6" s="48">
        <v>4.2033720930232557</v>
      </c>
      <c r="D6" s="49">
        <v>4.1510526315789464</v>
      </c>
      <c r="E6" s="49">
        <v>4.0330000000000004</v>
      </c>
      <c r="F6" s="48">
        <v>4.173684210526317</v>
      </c>
      <c r="G6" s="48">
        <v>4.1664444444444451</v>
      </c>
      <c r="H6" s="48">
        <v>4.2030000000000003</v>
      </c>
      <c r="I6" s="48">
        <v>4.1100000000000003</v>
      </c>
      <c r="J6" s="48">
        <v>4.13</v>
      </c>
      <c r="K6" s="48">
        <v>4.253333333333333</v>
      </c>
      <c r="L6" s="47">
        <v>4.2</v>
      </c>
      <c r="M6" s="49">
        <f t="shared" si="0"/>
        <v>4.15917814497484</v>
      </c>
      <c r="N6" s="49">
        <f t="shared" si="1"/>
        <v>0.2203333333333326</v>
      </c>
      <c r="O6" s="5">
        <v>4</v>
      </c>
      <c r="P6" s="6">
        <v>4.4000000000000004</v>
      </c>
      <c r="Q6" s="54">
        <f t="shared" si="2"/>
        <v>99.973038769142988</v>
      </c>
    </row>
    <row r="7" spans="1:18" ht="15.95" customHeight="1" x14ac:dyDescent="0.15">
      <c r="A7" s="87">
        <v>5</v>
      </c>
      <c r="B7" s="48">
        <v>4.1690625000000017</v>
      </c>
      <c r="C7" s="48">
        <v>4.2084883720930231</v>
      </c>
      <c r="D7" s="49">
        <v>4.1510526315789464</v>
      </c>
      <c r="E7" s="49">
        <v>4.0830000000000002</v>
      </c>
      <c r="F7" s="48">
        <v>4.1578947368421071</v>
      </c>
      <c r="G7" s="48">
        <v>4.154801587301586</v>
      </c>
      <c r="H7" s="48">
        <v>4.2030000000000003</v>
      </c>
      <c r="I7" s="48">
        <v>4.1399999999999997</v>
      </c>
      <c r="J7" s="49">
        <v>4.1100000000000003</v>
      </c>
      <c r="K7" s="48">
        <v>4.2785714285714276</v>
      </c>
      <c r="L7" s="47">
        <v>4.2</v>
      </c>
      <c r="M7" s="49">
        <f t="shared" si="0"/>
        <v>4.1655871256387087</v>
      </c>
      <c r="N7" s="49">
        <f t="shared" si="1"/>
        <v>0.1955714285714274</v>
      </c>
      <c r="O7" s="5">
        <v>4</v>
      </c>
      <c r="P7" s="6">
        <v>4.4000000000000004</v>
      </c>
      <c r="Q7" s="54">
        <f t="shared" si="2"/>
        <v>100.12708970181433</v>
      </c>
    </row>
    <row r="8" spans="1:18" ht="15.95" customHeight="1" x14ac:dyDescent="0.15">
      <c r="A8" s="87">
        <v>6</v>
      </c>
      <c r="B8" s="48">
        <v>4.1785294117647052</v>
      </c>
      <c r="C8" s="48">
        <v>4.1952747252747251</v>
      </c>
      <c r="D8" s="49">
        <v>4.1140909090909101</v>
      </c>
      <c r="E8" s="49">
        <v>4.093</v>
      </c>
      <c r="F8" s="48">
        <v>4.1954545454545462</v>
      </c>
      <c r="G8" s="48">
        <v>4.2011666666666665</v>
      </c>
      <c r="H8" s="48">
        <v>4.2300000000000004</v>
      </c>
      <c r="I8" s="48">
        <v>4.1900000000000004</v>
      </c>
      <c r="J8" s="48">
        <v>4.12</v>
      </c>
      <c r="K8" s="48">
        <v>4.2533333333333339</v>
      </c>
      <c r="L8" s="47">
        <v>4.2</v>
      </c>
      <c r="M8" s="49">
        <f t="shared" si="0"/>
        <v>4.1770849591584875</v>
      </c>
      <c r="N8" s="49">
        <f t="shared" si="1"/>
        <v>0.16033333333333388</v>
      </c>
      <c r="O8" s="5">
        <v>4</v>
      </c>
      <c r="P8" s="6">
        <v>4.4000000000000004</v>
      </c>
      <c r="Q8" s="54">
        <f t="shared" si="2"/>
        <v>100.40346001252651</v>
      </c>
    </row>
    <row r="9" spans="1:18" ht="15.95" customHeight="1" x14ac:dyDescent="0.15">
      <c r="A9" s="87">
        <v>7</v>
      </c>
      <c r="B9" s="48">
        <v>4.1895833333333341</v>
      </c>
      <c r="C9" s="48">
        <v>4.1586516853932558</v>
      </c>
      <c r="D9" s="49">
        <v>4.1682352941176477</v>
      </c>
      <c r="E9" s="49">
        <v>4.0819999999999999</v>
      </c>
      <c r="F9" s="48">
        <v>4.205000000000001</v>
      </c>
      <c r="G9" s="48">
        <v>4.1781172839506171</v>
      </c>
      <c r="H9" s="48">
        <v>4.2619999999999996</v>
      </c>
      <c r="I9" s="48">
        <v>4.24</v>
      </c>
      <c r="J9" s="48">
        <v>4.1500000000000004</v>
      </c>
      <c r="K9" s="48">
        <v>4.1933333333333342</v>
      </c>
      <c r="L9" s="47">
        <v>4.2</v>
      </c>
      <c r="M9" s="49">
        <f t="shared" si="0"/>
        <v>4.1826920930128191</v>
      </c>
      <c r="N9" s="49">
        <f t="shared" si="1"/>
        <v>0.17999999999999972</v>
      </c>
      <c r="O9" s="5">
        <v>4</v>
      </c>
      <c r="P9" s="6">
        <v>4.4000000000000004</v>
      </c>
      <c r="Q9" s="54">
        <f t="shared" si="2"/>
        <v>100.53823717057637</v>
      </c>
    </row>
    <row r="10" spans="1:18" ht="15.95" customHeight="1" x14ac:dyDescent="0.15">
      <c r="A10" s="87">
        <v>8</v>
      </c>
      <c r="B10" s="48">
        <v>4.1892307692307691</v>
      </c>
      <c r="C10" s="48">
        <v>4.1595652173913029</v>
      </c>
      <c r="D10" s="49">
        <v>4.1776190476190482</v>
      </c>
      <c r="E10" s="49">
        <v>4.0860000000000003</v>
      </c>
      <c r="F10" s="48">
        <v>4.2000000000000011</v>
      </c>
      <c r="G10" s="48">
        <v>4.2141666666666673</v>
      </c>
      <c r="H10" s="48">
        <v>4.2640000000000002</v>
      </c>
      <c r="I10" s="48">
        <v>4.26</v>
      </c>
      <c r="J10" s="48">
        <v>4.18</v>
      </c>
      <c r="K10" s="48">
        <v>4.1857142857142868</v>
      </c>
      <c r="L10" s="47">
        <v>4.2</v>
      </c>
      <c r="M10" s="49">
        <f t="shared" si="0"/>
        <v>4.1916295986622076</v>
      </c>
      <c r="N10" s="49">
        <f t="shared" si="1"/>
        <v>0.17799999999999994</v>
      </c>
      <c r="O10" s="5">
        <v>4</v>
      </c>
      <c r="P10" s="6">
        <v>4.4000000000000004</v>
      </c>
      <c r="Q10" s="54">
        <f t="shared" si="2"/>
        <v>100.75306557360241</v>
      </c>
    </row>
    <row r="11" spans="1:18" ht="15.95" customHeight="1" x14ac:dyDescent="0.15">
      <c r="A11" s="87">
        <v>9</v>
      </c>
      <c r="B11" s="48">
        <v>4.1872727272727266</v>
      </c>
      <c r="C11" s="48">
        <v>4.154512195121951</v>
      </c>
      <c r="D11" s="49">
        <v>4.1905555555555551</v>
      </c>
      <c r="E11" s="49">
        <v>3.9859999999999998</v>
      </c>
      <c r="F11" s="48">
        <v>4.1900000000000013</v>
      </c>
      <c r="G11" s="48">
        <v>4.2152777777777768</v>
      </c>
      <c r="H11" s="124">
        <v>4.2729999999999997</v>
      </c>
      <c r="I11" s="48">
        <v>4.24</v>
      </c>
      <c r="J11" s="48">
        <v>4.21</v>
      </c>
      <c r="K11" s="48">
        <v>4.160000000000001</v>
      </c>
      <c r="L11" s="47">
        <v>4.2</v>
      </c>
      <c r="M11" s="49">
        <f t="shared" si="0"/>
        <v>4.180661825572801</v>
      </c>
      <c r="N11" s="49">
        <f t="shared" si="1"/>
        <v>0.28699999999999992</v>
      </c>
      <c r="O11" s="5">
        <v>4</v>
      </c>
      <c r="P11" s="6">
        <v>4.4000000000000004</v>
      </c>
      <c r="Q11" s="54">
        <f t="shared" si="2"/>
        <v>100.48943618191521</v>
      </c>
    </row>
    <row r="12" spans="1:18" ht="15.95" customHeight="1" x14ac:dyDescent="0.15">
      <c r="A12" s="87">
        <v>10</v>
      </c>
      <c r="B12" s="48">
        <v>4.1715</v>
      </c>
      <c r="C12" s="48">
        <v>4.2075555555555564</v>
      </c>
      <c r="D12" s="49">
        <v>4.16</v>
      </c>
      <c r="E12" s="49">
        <v>4.0149999999999997</v>
      </c>
      <c r="F12" s="48">
        <v>4.1952380952380972</v>
      </c>
      <c r="G12" s="48">
        <v>4.2008602150537628</v>
      </c>
      <c r="H12" s="124">
        <v>4.218</v>
      </c>
      <c r="I12" s="48">
        <v>4.22</v>
      </c>
      <c r="J12" s="48">
        <v>4.25</v>
      </c>
      <c r="K12" s="48">
        <v>4.2400000000000011</v>
      </c>
      <c r="L12" s="47">
        <v>4.2</v>
      </c>
      <c r="M12" s="49">
        <f t="shared" si="0"/>
        <v>4.1878153865847416</v>
      </c>
      <c r="N12" s="49">
        <f t="shared" si="1"/>
        <v>0.23500000000000032</v>
      </c>
      <c r="O12" s="5">
        <v>4</v>
      </c>
      <c r="P12" s="6">
        <v>4.4000000000000004</v>
      </c>
      <c r="Q12" s="54">
        <f t="shared" si="2"/>
        <v>100.66138439078149</v>
      </c>
    </row>
    <row r="13" spans="1:18" ht="15.95" customHeight="1" x14ac:dyDescent="0.15">
      <c r="A13" s="87">
        <v>11</v>
      </c>
      <c r="B13" s="48">
        <v>4.1904999999999992</v>
      </c>
      <c r="C13" s="48">
        <v>4.1904395604395601</v>
      </c>
      <c r="D13" s="49">
        <v>4.1581250000000001</v>
      </c>
      <c r="E13" s="49">
        <v>4.1310000000000002</v>
      </c>
      <c r="F13" s="48">
        <v>4.1950000000000021</v>
      </c>
      <c r="G13" s="48">
        <v>4.2045161290322577</v>
      </c>
      <c r="H13" s="48">
        <v>4.2069999999999999</v>
      </c>
      <c r="I13" s="48">
        <v>4.26</v>
      </c>
      <c r="J13" s="48">
        <v>4.3</v>
      </c>
      <c r="K13" s="48">
        <v>4.1933333333333342</v>
      </c>
      <c r="L13" s="47">
        <v>4.2</v>
      </c>
      <c r="M13" s="49">
        <f t="shared" si="0"/>
        <v>4.2029914022805155</v>
      </c>
      <c r="N13" s="49">
        <f t="shared" si="1"/>
        <v>0.16899999999999959</v>
      </c>
      <c r="O13" s="5">
        <v>4</v>
      </c>
      <c r="P13" s="6">
        <v>4.4000000000000004</v>
      </c>
      <c r="Q13" s="54">
        <f t="shared" si="2"/>
        <v>101.02616617040971</v>
      </c>
    </row>
    <row r="14" spans="1:18" ht="15.95" customHeight="1" x14ac:dyDescent="0.15">
      <c r="A14" s="87">
        <v>12</v>
      </c>
      <c r="B14" s="48">
        <v>4.2035</v>
      </c>
      <c r="C14" s="48">
        <v>4.2364912280701752</v>
      </c>
      <c r="D14" s="49">
        <v>4.1668421052631581</v>
      </c>
      <c r="E14" s="49">
        <v>4.1779999999999999</v>
      </c>
      <c r="F14" s="48">
        <v>4.1947368421052644</v>
      </c>
      <c r="G14" s="124">
        <v>4.2045161290322577</v>
      </c>
      <c r="H14" s="48">
        <v>4.1980000000000004</v>
      </c>
      <c r="I14" s="48">
        <v>4.25</v>
      </c>
      <c r="J14" s="48">
        <v>4.2699999999999996</v>
      </c>
      <c r="K14" s="48">
        <v>4.2000000000000011</v>
      </c>
      <c r="L14" s="47">
        <v>4.2</v>
      </c>
      <c r="M14" s="49">
        <f t="shared" si="0"/>
        <v>4.2102086304470863</v>
      </c>
      <c r="N14" s="49">
        <f t="shared" si="1"/>
        <v>0.10315789473684145</v>
      </c>
      <c r="O14" s="5">
        <v>4</v>
      </c>
      <c r="P14" s="6">
        <v>4.4000000000000004</v>
      </c>
      <c r="Q14" s="54">
        <f t="shared" si="2"/>
        <v>101.19964472943082</v>
      </c>
    </row>
    <row r="15" spans="1:18" ht="15.95" customHeight="1" x14ac:dyDescent="0.15">
      <c r="A15" s="87">
        <v>1</v>
      </c>
      <c r="B15" s="48">
        <v>4.2050000000000001</v>
      </c>
      <c r="C15" s="48">
        <v>4.2096721311475402</v>
      </c>
      <c r="D15" s="49">
        <v>4.1187500000000004</v>
      </c>
      <c r="E15" s="49">
        <v>4.17</v>
      </c>
      <c r="F15" s="48">
        <v>4.1950000000000021</v>
      </c>
      <c r="G15" s="48">
        <v>4.1985909090909095</v>
      </c>
      <c r="H15" s="48">
        <v>4.2009999999999996</v>
      </c>
      <c r="I15" s="48">
        <v>4.22</v>
      </c>
      <c r="J15" s="48">
        <v>4.28</v>
      </c>
      <c r="K15" s="48">
        <v>4.2333333333333352</v>
      </c>
      <c r="L15" s="47">
        <v>4.2</v>
      </c>
      <c r="M15" s="49">
        <f t="shared" si="0"/>
        <v>4.203134637357179</v>
      </c>
      <c r="N15" s="49">
        <f t="shared" si="1"/>
        <v>0.16124999999999989</v>
      </c>
      <c r="O15" s="5">
        <v>4</v>
      </c>
      <c r="P15" s="6">
        <v>4.4000000000000004</v>
      </c>
      <c r="Q15" s="54">
        <f t="shared" si="2"/>
        <v>101.02960907315955</v>
      </c>
      <c r="R15" s="7"/>
    </row>
    <row r="16" spans="1:18" ht="15.95" customHeight="1" x14ac:dyDescent="0.15">
      <c r="A16" s="87">
        <v>2</v>
      </c>
      <c r="B16" s="48">
        <v>4.2130000000000001</v>
      </c>
      <c r="C16" s="48">
        <v>4.2269767441860475</v>
      </c>
      <c r="D16" s="49">
        <v>4.1793749999999994</v>
      </c>
      <c r="E16" s="49">
        <v>4.101</v>
      </c>
      <c r="F16" s="48">
        <v>4.2000000000000011</v>
      </c>
      <c r="G16" s="48">
        <v>4.2045217391304339</v>
      </c>
      <c r="H16" s="48">
        <v>4.1559999999999997</v>
      </c>
      <c r="I16" s="48">
        <v>4.25</v>
      </c>
      <c r="J16" s="48">
        <v>4.29</v>
      </c>
      <c r="K16" s="48">
        <v>4.2000000000000011</v>
      </c>
      <c r="L16" s="47">
        <v>4.2</v>
      </c>
      <c r="M16" s="49">
        <f t="shared" si="0"/>
        <v>4.2020873483316485</v>
      </c>
      <c r="N16" s="49">
        <f t="shared" si="1"/>
        <v>0.18900000000000006</v>
      </c>
      <c r="O16" s="5">
        <v>4</v>
      </c>
      <c r="P16" s="6">
        <v>4.4000000000000004</v>
      </c>
      <c r="Q16" s="54">
        <f t="shared" si="2"/>
        <v>101.00443567045778</v>
      </c>
      <c r="R16" s="7"/>
    </row>
    <row r="17" spans="1:18" ht="15.95" customHeight="1" x14ac:dyDescent="0.15">
      <c r="A17" s="87">
        <v>3</v>
      </c>
      <c r="B17" s="48">
        <v>4.2150000000000016</v>
      </c>
      <c r="C17" s="48">
        <v>4.21</v>
      </c>
      <c r="D17" s="49">
        <v>4.1511111111111108</v>
      </c>
      <c r="E17" s="49">
        <v>4.1150000000000002</v>
      </c>
      <c r="F17" s="48">
        <v>4.1857142857142851</v>
      </c>
      <c r="G17" s="48">
        <v>4.1927500000000011</v>
      </c>
      <c r="H17" s="48">
        <v>4.1500000000000004</v>
      </c>
      <c r="I17" s="48">
        <v>4.2699999999999996</v>
      </c>
      <c r="J17" s="48">
        <v>4.2300000000000004</v>
      </c>
      <c r="K17" s="48">
        <v>4.1928571428571439</v>
      </c>
      <c r="L17" s="47">
        <v>4.2</v>
      </c>
      <c r="M17" s="49">
        <f t="shared" si="0"/>
        <v>4.1912432539682545</v>
      </c>
      <c r="N17" s="49">
        <f t="shared" si="1"/>
        <v>0.15499999999999936</v>
      </c>
      <c r="O17" s="5">
        <v>4</v>
      </c>
      <c r="P17" s="6">
        <v>4.4000000000000004</v>
      </c>
      <c r="Q17" s="54">
        <f t="shared" si="2"/>
        <v>100.74377911081567</v>
      </c>
      <c r="R17" s="7"/>
    </row>
    <row r="18" spans="1:18" ht="15.95" customHeight="1" x14ac:dyDescent="0.15">
      <c r="A18" s="87">
        <v>4</v>
      </c>
      <c r="B18" s="48">
        <v>4.2296153846153839</v>
      </c>
      <c r="C18" s="48">
        <v>4.1670652173913032</v>
      </c>
      <c r="D18" s="49">
        <v>4.1400000000000006</v>
      </c>
      <c r="E18" s="49">
        <v>4.109</v>
      </c>
      <c r="F18" s="48">
        <v>4.2</v>
      </c>
      <c r="G18" s="48">
        <v>4.2086250000000005</v>
      </c>
      <c r="H18" s="48">
        <v>4.1360000000000001</v>
      </c>
      <c r="I18" s="48">
        <v>4.29</v>
      </c>
      <c r="J18" s="48">
        <v>4.22</v>
      </c>
      <c r="K18" s="48">
        <v>4.1866666666666683</v>
      </c>
      <c r="L18" s="47">
        <v>4.2</v>
      </c>
      <c r="M18" s="49">
        <f t="shared" si="0"/>
        <v>4.188697226867335</v>
      </c>
      <c r="N18" s="49">
        <f>MAX(B18:K18)-MIN(B18:K18)</f>
        <v>0.18100000000000005</v>
      </c>
      <c r="O18" s="5">
        <v>4</v>
      </c>
      <c r="P18" s="6">
        <v>4.4000000000000004</v>
      </c>
      <c r="Q18" s="54">
        <f>M18/M$3*100</f>
        <v>100.68258094685265</v>
      </c>
      <c r="R18" s="7"/>
    </row>
    <row r="19" spans="1:18" ht="15.95" customHeight="1" x14ac:dyDescent="0.15">
      <c r="A19" s="87">
        <v>5</v>
      </c>
      <c r="B19" s="48">
        <v>4.2149999999999999</v>
      </c>
      <c r="C19" s="48">
        <v>4.1861538461538483</v>
      </c>
      <c r="D19" s="49">
        <v>4.1494117647058815</v>
      </c>
      <c r="E19" s="49">
        <v>4.1020000000000003</v>
      </c>
      <c r="F19" s="48">
        <v>4.1916666666666673</v>
      </c>
      <c r="G19" s="48">
        <v>4.204944444444445</v>
      </c>
      <c r="H19" s="48">
        <v>4.133</v>
      </c>
      <c r="I19" s="48">
        <v>4.26</v>
      </c>
      <c r="J19" s="48">
        <v>4.25</v>
      </c>
      <c r="K19" s="48">
        <v>4.2210526315789476</v>
      </c>
      <c r="L19" s="47">
        <v>4.2</v>
      </c>
      <c r="M19" s="49">
        <f t="shared" si="0"/>
        <v>4.1913229353549797</v>
      </c>
      <c r="N19" s="49">
        <f>MAX(B19:K19)-MIN(B19:K19)</f>
        <v>0.15799999999999947</v>
      </c>
      <c r="O19" s="5">
        <v>4</v>
      </c>
      <c r="P19" s="6">
        <v>4.4000000000000004</v>
      </c>
      <c r="Q19" s="54">
        <f>M19/M$3*100</f>
        <v>100.74569439073073</v>
      </c>
      <c r="R19" s="7"/>
    </row>
    <row r="20" spans="1:18" ht="15.95" customHeight="1" x14ac:dyDescent="0.1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4.2</v>
      </c>
      <c r="M20" s="49"/>
      <c r="N20" s="49">
        <f>MAX(B20:K20)-MIN(B20:K20)</f>
        <v>0</v>
      </c>
      <c r="O20" s="5">
        <v>4</v>
      </c>
      <c r="P20" s="6">
        <v>4.4000000000000004</v>
      </c>
      <c r="Q20" s="54">
        <f>M20/M$3*100</f>
        <v>0</v>
      </c>
      <c r="R20" s="7"/>
    </row>
    <row r="21" spans="1:18" ht="19.5" x14ac:dyDescent="0.15">
      <c r="L21" s="47">
        <v>4.2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0.25" customWidth="1"/>
    <col min="3" max="3" width="12" bestFit="1" customWidth="1"/>
    <col min="4" max="4" width="9.75" customWidth="1"/>
    <col min="5" max="5" width="10.5" customWidth="1"/>
    <col min="6" max="6" width="9.5" customWidth="1"/>
    <col min="7" max="7" width="10.25" customWidth="1"/>
    <col min="8" max="8" width="9.875" customWidth="1"/>
    <col min="9" max="9" width="10.625" customWidth="1"/>
    <col min="10" max="10" width="9.875" customWidth="1"/>
    <col min="11" max="11" width="10.5" customWidth="1"/>
    <col min="12" max="12" width="8.375" style="2" customWidth="1"/>
    <col min="13" max="13" width="9.875" style="2" customWidth="1"/>
    <col min="14" max="14" width="10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15" t="s">
        <v>20</v>
      </c>
    </row>
    <row r="2" spans="1:18" ht="16.5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50">
        <v>1.9789189189189185</v>
      </c>
      <c r="C3" s="50">
        <v>2.085744680851064</v>
      </c>
      <c r="D3" s="51">
        <v>2.0099999999999998</v>
      </c>
      <c r="E3" s="51">
        <v>1.946</v>
      </c>
      <c r="F3" s="50"/>
      <c r="G3" s="50">
        <v>1.9897499999999999</v>
      </c>
      <c r="H3" s="50">
        <v>2.008</v>
      </c>
      <c r="I3" s="50">
        <v>1.9570000000000001</v>
      </c>
      <c r="J3" s="50"/>
      <c r="K3" s="50"/>
      <c r="L3" s="48">
        <v>1.97</v>
      </c>
      <c r="M3" s="51">
        <f>AVERAGE(B3:K3)</f>
        <v>1.9964876571099974</v>
      </c>
      <c r="N3" s="51">
        <f t="shared" ref="N3:N20" si="0">MAX(B3:K3)-MIN(B3:K3)</f>
        <v>0.13974468085106406</v>
      </c>
      <c r="O3" s="22">
        <v>1.77</v>
      </c>
      <c r="P3" s="23">
        <v>2.17</v>
      </c>
      <c r="Q3" s="54">
        <f>M3/M3*100</f>
        <v>100</v>
      </c>
    </row>
    <row r="4" spans="1:18" ht="15.95" customHeight="1" x14ac:dyDescent="0.25">
      <c r="A4" s="87">
        <v>2</v>
      </c>
      <c r="B4" s="50">
        <v>1.9658823529411766</v>
      </c>
      <c r="C4" s="50">
        <v>1.962407407407406</v>
      </c>
      <c r="D4" s="51">
        <v>2.0531250000000001</v>
      </c>
      <c r="E4" s="51">
        <v>2.0550000000000002</v>
      </c>
      <c r="F4" s="50">
        <v>2.0481250000000002</v>
      </c>
      <c r="G4" s="50">
        <v>1.9896379310344821</v>
      </c>
      <c r="H4" s="50">
        <v>1.98</v>
      </c>
      <c r="I4" s="50">
        <v>1.9590000000000001</v>
      </c>
      <c r="J4" s="50">
        <v>2.1</v>
      </c>
      <c r="K4" s="50"/>
      <c r="L4" s="48">
        <v>1.97</v>
      </c>
      <c r="M4" s="51">
        <f t="shared" ref="M4:M19" si="1">AVERAGE(B4:K4)</f>
        <v>2.0125752990425632</v>
      </c>
      <c r="N4" s="51">
        <f t="shared" si="0"/>
        <v>0.14100000000000001</v>
      </c>
      <c r="O4" s="22">
        <v>1.77</v>
      </c>
      <c r="P4" s="23">
        <v>2.17</v>
      </c>
      <c r="Q4" s="54">
        <f>M4/M$3*100</f>
        <v>100.80579721468719</v>
      </c>
    </row>
    <row r="5" spans="1:18" ht="15.95" customHeight="1" x14ac:dyDescent="0.25">
      <c r="A5" s="87">
        <v>3</v>
      </c>
      <c r="B5" s="50">
        <v>1.9699999999999995</v>
      </c>
      <c r="C5" s="50">
        <v>1.9462962962962966</v>
      </c>
      <c r="D5" s="51">
        <v>2.0222941176470592</v>
      </c>
      <c r="E5" s="51">
        <v>1.974</v>
      </c>
      <c r="F5" s="50">
        <v>2.0334999999999996</v>
      </c>
      <c r="G5" s="50">
        <v>1.9607321428571429</v>
      </c>
      <c r="H5" s="50">
        <v>1.958</v>
      </c>
      <c r="I5" s="50">
        <v>1.98</v>
      </c>
      <c r="J5" s="50">
        <v>2.09</v>
      </c>
      <c r="K5" s="50">
        <v>1.9356000000000002</v>
      </c>
      <c r="L5" s="48">
        <v>1.97</v>
      </c>
      <c r="M5" s="51">
        <f t="shared" si="1"/>
        <v>1.9870422556800498</v>
      </c>
      <c r="N5" s="51">
        <f t="shared" si="0"/>
        <v>0.15439999999999965</v>
      </c>
      <c r="O5" s="22">
        <v>1.77</v>
      </c>
      <c r="P5" s="23">
        <v>2.17</v>
      </c>
      <c r="Q5" s="54">
        <f t="shared" ref="Q5:Q20" si="2">M5/M$3*100</f>
        <v>99.526899082180137</v>
      </c>
    </row>
    <row r="6" spans="1:18" ht="15.95" customHeight="1" x14ac:dyDescent="0.25">
      <c r="A6" s="87">
        <v>4</v>
      </c>
      <c r="B6" s="50">
        <v>1.9815789473684213</v>
      </c>
      <c r="C6" s="50">
        <v>1.9426136363636375</v>
      </c>
      <c r="D6" s="51">
        <v>2.0684117647058824</v>
      </c>
      <c r="E6" s="51">
        <v>1.99</v>
      </c>
      <c r="F6" s="50">
        <v>2.0263157894736841</v>
      </c>
      <c r="G6" s="50">
        <v>1.9588461538461535</v>
      </c>
      <c r="H6" s="50">
        <v>2.0190000000000001</v>
      </c>
      <c r="I6" s="50">
        <v>1.9730000000000001</v>
      </c>
      <c r="J6" s="50">
        <v>2.04</v>
      </c>
      <c r="K6" s="50">
        <v>2.0499333333333336</v>
      </c>
      <c r="L6" s="48">
        <v>1.97</v>
      </c>
      <c r="M6" s="51">
        <f t="shared" si="1"/>
        <v>2.0049699625091115</v>
      </c>
      <c r="N6" s="51">
        <f t="shared" si="0"/>
        <v>0.12579812834224491</v>
      </c>
      <c r="O6" s="22">
        <v>1.77</v>
      </c>
      <c r="P6" s="23">
        <v>2.17</v>
      </c>
      <c r="Q6" s="54">
        <f t="shared" si="2"/>
        <v>100.42486139941344</v>
      </c>
    </row>
    <row r="7" spans="1:18" ht="15.95" customHeight="1" x14ac:dyDescent="0.25">
      <c r="A7" s="87">
        <v>5</v>
      </c>
      <c r="B7" s="50">
        <v>1.9943750000000002</v>
      </c>
      <c r="C7" s="50">
        <v>1.9691566265060234</v>
      </c>
      <c r="D7" s="51">
        <v>2.1420625000000002</v>
      </c>
      <c r="E7" s="51">
        <v>1.98</v>
      </c>
      <c r="F7" s="50">
        <v>2.0084210526315793</v>
      </c>
      <c r="G7" s="50">
        <v>1.9392999999999998</v>
      </c>
      <c r="H7" s="50">
        <v>2.0870000000000002</v>
      </c>
      <c r="I7" s="50">
        <v>1.9630000000000001</v>
      </c>
      <c r="J7" s="51">
        <v>2.04</v>
      </c>
      <c r="K7" s="50">
        <v>2.0403333333333333</v>
      </c>
      <c r="L7" s="48">
        <v>1.97</v>
      </c>
      <c r="M7" s="51">
        <f t="shared" si="1"/>
        <v>2.0163648512470935</v>
      </c>
      <c r="N7" s="51">
        <f t="shared" si="0"/>
        <v>0.2027625000000004</v>
      </c>
      <c r="O7" s="22">
        <v>1.77</v>
      </c>
      <c r="P7" s="23">
        <v>2.17</v>
      </c>
      <c r="Q7" s="54">
        <f t="shared" si="2"/>
        <v>100.99560816548545</v>
      </c>
    </row>
    <row r="8" spans="1:18" ht="15.95" customHeight="1" x14ac:dyDescent="0.25">
      <c r="A8" s="87">
        <v>6</v>
      </c>
      <c r="B8" s="50">
        <v>1.9823529411764704</v>
      </c>
      <c r="C8" s="50">
        <v>1.9695294117647051</v>
      </c>
      <c r="D8" s="51">
        <v>2.0281578947368417</v>
      </c>
      <c r="E8" s="51">
        <v>1.968</v>
      </c>
      <c r="F8" s="50">
        <v>2.0186363636363636</v>
      </c>
      <c r="G8" s="50">
        <v>2.0313260869565211</v>
      </c>
      <c r="H8" s="50">
        <v>2.0009999999999999</v>
      </c>
      <c r="I8" s="50">
        <v>1.966</v>
      </c>
      <c r="J8" s="50">
        <v>2.04</v>
      </c>
      <c r="K8" s="50">
        <v>2.0391333333333335</v>
      </c>
      <c r="L8" s="48">
        <v>1.97</v>
      </c>
      <c r="M8" s="51">
        <f t="shared" si="1"/>
        <v>2.0044136031604234</v>
      </c>
      <c r="N8" s="51">
        <f t="shared" si="0"/>
        <v>7.4000000000000066E-2</v>
      </c>
      <c r="O8" s="22">
        <v>1.77</v>
      </c>
      <c r="P8" s="23">
        <v>2.17</v>
      </c>
      <c r="Q8" s="54">
        <f t="shared" si="2"/>
        <v>100.39699449291358</v>
      </c>
    </row>
    <row r="9" spans="1:18" ht="15.95" customHeight="1" x14ac:dyDescent="0.25">
      <c r="A9" s="87">
        <v>7</v>
      </c>
      <c r="B9" s="50">
        <v>1.9779166666666663</v>
      </c>
      <c r="C9" s="50">
        <v>2.0253409090909105</v>
      </c>
      <c r="D9" s="51">
        <v>1.981235294117647</v>
      </c>
      <c r="E9" s="51">
        <v>1.996</v>
      </c>
      <c r="F9" s="50">
        <v>2.0219999999999998</v>
      </c>
      <c r="G9" s="50">
        <v>2.0209285714285716</v>
      </c>
      <c r="H9" s="50">
        <v>2.0379999999999998</v>
      </c>
      <c r="I9" s="50">
        <v>1.9630000000000001</v>
      </c>
      <c r="J9" s="50">
        <v>2.0499999999999998</v>
      </c>
      <c r="K9" s="50">
        <v>1.9358666666666664</v>
      </c>
      <c r="L9" s="48">
        <v>1.97</v>
      </c>
      <c r="M9" s="51">
        <f t="shared" si="1"/>
        <v>2.0010288107970462</v>
      </c>
      <c r="N9" s="51">
        <f t="shared" si="0"/>
        <v>0.11413333333333342</v>
      </c>
      <c r="O9" s="22">
        <v>1.77</v>
      </c>
      <c r="P9" s="23">
        <v>2.17</v>
      </c>
      <c r="Q9" s="54">
        <f t="shared" si="2"/>
        <v>100.2274571380833</v>
      </c>
    </row>
    <row r="10" spans="1:18" ht="15.95" customHeight="1" x14ac:dyDescent="0.25">
      <c r="A10" s="87">
        <v>8</v>
      </c>
      <c r="B10" s="50">
        <v>1.9688461538461541</v>
      </c>
      <c r="C10" s="50">
        <v>2.0074157303370783</v>
      </c>
      <c r="D10" s="51">
        <v>2.0680952380952382</v>
      </c>
      <c r="E10" s="51">
        <v>2.004</v>
      </c>
      <c r="F10" s="50">
        <v>1.9899999999999991</v>
      </c>
      <c r="G10" s="50">
        <v>2.0517413793103447</v>
      </c>
      <c r="H10" s="50">
        <v>2.06</v>
      </c>
      <c r="I10" s="50">
        <v>1.9810000000000001</v>
      </c>
      <c r="J10" s="50">
        <v>2.0299999999999998</v>
      </c>
      <c r="K10" s="50">
        <v>1.9601428571428572</v>
      </c>
      <c r="L10" s="48">
        <v>1.97</v>
      </c>
      <c r="M10" s="51">
        <f t="shared" si="1"/>
        <v>2.0121241358731674</v>
      </c>
      <c r="N10" s="51">
        <f t="shared" si="0"/>
        <v>0.10795238095238102</v>
      </c>
      <c r="O10" s="22">
        <v>1.77</v>
      </c>
      <c r="P10" s="23">
        <v>2.17</v>
      </c>
      <c r="Q10" s="54">
        <f t="shared" si="2"/>
        <v>100.78319937052878</v>
      </c>
    </row>
    <row r="11" spans="1:18" ht="15.95" customHeight="1" x14ac:dyDescent="0.25">
      <c r="A11" s="87">
        <v>9</v>
      </c>
      <c r="B11" s="50">
        <v>2.0163636363636361</v>
      </c>
      <c r="C11" s="50">
        <v>1.9853086419753079</v>
      </c>
      <c r="D11" s="51">
        <v>2.0947647058823526</v>
      </c>
      <c r="E11" s="51">
        <v>2.0089999999999999</v>
      </c>
      <c r="F11" s="50">
        <v>1.9534999999999996</v>
      </c>
      <c r="G11" s="50">
        <v>2.0203870967741939</v>
      </c>
      <c r="H11" s="50">
        <v>2.089</v>
      </c>
      <c r="I11" s="50">
        <v>1.986</v>
      </c>
      <c r="J11" s="50">
        <v>1.98</v>
      </c>
      <c r="K11" s="50">
        <v>1.9757999999999998</v>
      </c>
      <c r="L11" s="48">
        <v>1.97</v>
      </c>
      <c r="M11" s="51">
        <f t="shared" si="1"/>
        <v>2.0110124080995488</v>
      </c>
      <c r="N11" s="51">
        <f t="shared" si="0"/>
        <v>0.14126470588235307</v>
      </c>
      <c r="O11" s="22">
        <v>1.77</v>
      </c>
      <c r="P11" s="23">
        <v>2.17</v>
      </c>
      <c r="Q11" s="54">
        <f t="shared" si="2"/>
        <v>100.7275151908816</v>
      </c>
    </row>
    <row r="12" spans="1:18" ht="15.95" customHeight="1" x14ac:dyDescent="0.25">
      <c r="A12" s="87">
        <v>10</v>
      </c>
      <c r="B12" s="50">
        <v>1.9999999999999996</v>
      </c>
      <c r="C12" s="50">
        <v>1.9908333333333328</v>
      </c>
      <c r="D12" s="51">
        <v>2.0925000000000002</v>
      </c>
      <c r="E12" s="51">
        <v>2.0249999999999999</v>
      </c>
      <c r="F12" s="50">
        <v>1.9690476190476192</v>
      </c>
      <c r="G12" s="50">
        <v>1.9995909090909092</v>
      </c>
      <c r="H12" s="50">
        <v>2.073</v>
      </c>
      <c r="I12" s="50">
        <v>1.9690000000000001</v>
      </c>
      <c r="J12" s="50">
        <v>1.99</v>
      </c>
      <c r="K12" s="50">
        <v>2.0331999999999999</v>
      </c>
      <c r="L12" s="48">
        <v>1.97</v>
      </c>
      <c r="M12" s="51">
        <f t="shared" si="1"/>
        <v>2.014217186147186</v>
      </c>
      <c r="N12" s="51">
        <f t="shared" si="0"/>
        <v>0.12350000000000017</v>
      </c>
      <c r="O12" s="22">
        <v>1.77</v>
      </c>
      <c r="P12" s="23">
        <v>2.17</v>
      </c>
      <c r="Q12" s="54">
        <f t="shared" si="2"/>
        <v>100.88803599531656</v>
      </c>
    </row>
    <row r="13" spans="1:18" ht="15.95" customHeight="1" x14ac:dyDescent="0.25">
      <c r="A13" s="87">
        <v>11</v>
      </c>
      <c r="B13" s="50">
        <v>1.9825000000000004</v>
      </c>
      <c r="C13" s="50">
        <v>1.9820879120879111</v>
      </c>
      <c r="D13" s="51">
        <v>2.0775333333333332</v>
      </c>
      <c r="E13" s="51">
        <v>1.988</v>
      </c>
      <c r="F13" s="50">
        <v>2.0289999999999999</v>
      </c>
      <c r="G13" s="50">
        <v>2.0018088235294118</v>
      </c>
      <c r="H13" s="50">
        <v>2</v>
      </c>
      <c r="I13" s="50">
        <v>1.9630000000000001</v>
      </c>
      <c r="J13" s="50">
        <v>2</v>
      </c>
      <c r="K13" s="50">
        <v>1.9844000000000002</v>
      </c>
      <c r="L13" s="48">
        <v>1.97</v>
      </c>
      <c r="M13" s="51">
        <f t="shared" si="1"/>
        <v>2.0008330068950659</v>
      </c>
      <c r="N13" s="51">
        <f t="shared" si="0"/>
        <v>0.11453333333333315</v>
      </c>
      <c r="O13" s="22">
        <v>1.77</v>
      </c>
      <c r="P13" s="23">
        <v>2.17</v>
      </c>
      <c r="Q13" s="54">
        <f t="shared" si="2"/>
        <v>100.21764971947577</v>
      </c>
    </row>
    <row r="14" spans="1:18" ht="15.95" customHeight="1" x14ac:dyDescent="0.25">
      <c r="A14" s="87">
        <v>12</v>
      </c>
      <c r="B14" s="50">
        <v>1.9949999999999997</v>
      </c>
      <c r="C14" s="50">
        <v>2.0340384615384619</v>
      </c>
      <c r="D14" s="51">
        <v>2.075764705882353</v>
      </c>
      <c r="E14" s="51">
        <v>1.998</v>
      </c>
      <c r="F14" s="50">
        <v>2.0042105263157892</v>
      </c>
      <c r="G14" s="172">
        <v>2.0018088235294118</v>
      </c>
      <c r="H14" s="50">
        <v>1.962</v>
      </c>
      <c r="I14" s="50">
        <v>1.976</v>
      </c>
      <c r="J14" s="50">
        <v>2.0099999999999998</v>
      </c>
      <c r="K14" s="50">
        <v>1.9910000000000001</v>
      </c>
      <c r="L14" s="48">
        <v>1.97</v>
      </c>
      <c r="M14" s="51">
        <f t="shared" si="1"/>
        <v>2.0047822517266014</v>
      </c>
      <c r="N14" s="51">
        <f t="shared" si="0"/>
        <v>0.11376470588235299</v>
      </c>
      <c r="O14" s="22">
        <v>1.77</v>
      </c>
      <c r="P14" s="23">
        <v>2.17</v>
      </c>
      <c r="Q14" s="54">
        <f t="shared" si="2"/>
        <v>100.4154593486749</v>
      </c>
    </row>
    <row r="15" spans="1:18" ht="15.95" customHeight="1" x14ac:dyDescent="0.25">
      <c r="A15" s="87">
        <v>1</v>
      </c>
      <c r="B15" s="50">
        <v>1.9939999999999998</v>
      </c>
      <c r="C15" s="50">
        <v>2.0054545454545458</v>
      </c>
      <c r="D15" s="51">
        <v>2.0993124999999999</v>
      </c>
      <c r="E15" s="51">
        <v>2.0129999999999999</v>
      </c>
      <c r="F15" s="50">
        <v>1.9829999999999999</v>
      </c>
      <c r="G15" s="50">
        <v>1.9885454545454544</v>
      </c>
      <c r="H15" s="50">
        <v>1.9670000000000001</v>
      </c>
      <c r="I15" s="50">
        <v>1.9750000000000001</v>
      </c>
      <c r="J15" s="50">
        <v>2.0099999999999998</v>
      </c>
      <c r="K15" s="50">
        <v>1.9945000000000002</v>
      </c>
      <c r="L15" s="48">
        <v>1.97</v>
      </c>
      <c r="M15" s="51">
        <f t="shared" si="1"/>
        <v>2.0029812500000004</v>
      </c>
      <c r="N15" s="51">
        <f t="shared" si="0"/>
        <v>0.13231249999999983</v>
      </c>
      <c r="O15" s="22">
        <v>1.77</v>
      </c>
      <c r="P15" s="23">
        <v>2.17</v>
      </c>
      <c r="Q15" s="54">
        <f t="shared" si="2"/>
        <v>100.32525084073912</v>
      </c>
      <c r="R15" s="7"/>
    </row>
    <row r="16" spans="1:18" ht="15.95" customHeight="1" x14ac:dyDescent="0.25">
      <c r="A16" s="87">
        <v>2</v>
      </c>
      <c r="B16" s="50">
        <v>1.9969999999999999</v>
      </c>
      <c r="C16" s="50">
        <v>1.9953932584269658</v>
      </c>
      <c r="D16" s="51">
        <v>2.0411333333333337</v>
      </c>
      <c r="E16" s="51">
        <v>2.0070000000000001</v>
      </c>
      <c r="F16" s="50">
        <v>1.9694999999999996</v>
      </c>
      <c r="G16" s="50">
        <v>1.9960869565217387</v>
      </c>
      <c r="H16" s="50">
        <v>1.97</v>
      </c>
      <c r="I16" s="50">
        <v>2.0030000000000001</v>
      </c>
      <c r="J16" s="50">
        <v>2.0099999999999998</v>
      </c>
      <c r="K16" s="50">
        <v>2.0800714285714283</v>
      </c>
      <c r="L16" s="48">
        <v>1.97</v>
      </c>
      <c r="M16" s="51">
        <f t="shared" si="1"/>
        <v>2.0069184976853469</v>
      </c>
      <c r="N16" s="51">
        <f t="shared" si="0"/>
        <v>0.11057142857142876</v>
      </c>
      <c r="O16" s="22">
        <v>1.77</v>
      </c>
      <c r="P16" s="23">
        <v>2.17</v>
      </c>
      <c r="Q16" s="54">
        <f t="shared" si="2"/>
        <v>100.52245955732322</v>
      </c>
      <c r="R16" s="7"/>
    </row>
    <row r="17" spans="1:18" ht="15.95" customHeight="1" x14ac:dyDescent="0.25">
      <c r="A17" s="87">
        <v>3</v>
      </c>
      <c r="B17" s="50">
        <v>1.9943749999999996</v>
      </c>
      <c r="C17" s="50">
        <v>1.9970000000000001</v>
      </c>
      <c r="D17" s="51">
        <v>2.0444117647058819</v>
      </c>
      <c r="E17" s="51">
        <v>1.9689999999999999</v>
      </c>
      <c r="F17" s="50">
        <v>1.9928571428571427</v>
      </c>
      <c r="G17" s="50">
        <v>1.9638750000000005</v>
      </c>
      <c r="H17" s="50">
        <v>1.966</v>
      </c>
      <c r="I17" s="50">
        <v>1.962</v>
      </c>
      <c r="J17" s="50">
        <v>2</v>
      </c>
      <c r="K17" s="50">
        <v>2.0721428571428571</v>
      </c>
      <c r="L17" s="48">
        <v>1.97</v>
      </c>
      <c r="M17" s="51">
        <f t="shared" si="1"/>
        <v>1.996166176470588</v>
      </c>
      <c r="N17" s="51">
        <f t="shared" si="0"/>
        <v>0.1101428571428571</v>
      </c>
      <c r="O17" s="22">
        <v>1.77</v>
      </c>
      <c r="P17" s="23">
        <v>2.17</v>
      </c>
      <c r="Q17" s="54">
        <f t="shared" si="2"/>
        <v>99.983897689611823</v>
      </c>
      <c r="R17" s="7"/>
    </row>
    <row r="18" spans="1:18" ht="15.95" customHeight="1" x14ac:dyDescent="0.25">
      <c r="A18" s="87">
        <v>4</v>
      </c>
      <c r="B18" s="50">
        <v>1.977307692307692</v>
      </c>
      <c r="C18" s="50">
        <v>1.9780898876404487</v>
      </c>
      <c r="D18" s="51">
        <v>2.0238888888888886</v>
      </c>
      <c r="E18" s="51">
        <v>1.9689999999999999</v>
      </c>
      <c r="F18" s="50">
        <v>1.9642857142857142</v>
      </c>
      <c r="G18" s="50">
        <v>1.9283333333333337</v>
      </c>
      <c r="H18" s="50">
        <v>1.954</v>
      </c>
      <c r="I18" s="50">
        <v>1.9630000000000001</v>
      </c>
      <c r="J18" s="50">
        <v>1.99</v>
      </c>
      <c r="K18" s="50">
        <v>2.0187692307692306</v>
      </c>
      <c r="L18" s="48">
        <v>1.97</v>
      </c>
      <c r="M18" s="51">
        <f t="shared" si="1"/>
        <v>1.9766674747225306</v>
      </c>
      <c r="N18" s="51">
        <f t="shared" si="0"/>
        <v>9.555555555555495E-2</v>
      </c>
      <c r="O18" s="22">
        <v>1.77</v>
      </c>
      <c r="P18" s="23">
        <v>2.17</v>
      </c>
      <c r="Q18" s="54">
        <f t="shared" si="2"/>
        <v>99.007247436923436</v>
      </c>
      <c r="R18" s="7"/>
    </row>
    <row r="19" spans="1:18" ht="15.95" customHeight="1" x14ac:dyDescent="0.25">
      <c r="A19" s="87">
        <v>5</v>
      </c>
      <c r="B19" s="50">
        <v>1.9818181818181819</v>
      </c>
      <c r="C19" s="50">
        <v>1.9717045454545454</v>
      </c>
      <c r="D19" s="51">
        <v>2.0125882352941171</v>
      </c>
      <c r="E19" s="51">
        <v>1.976</v>
      </c>
      <c r="F19" s="50">
        <v>1.9775</v>
      </c>
      <c r="G19" s="50">
        <v>1.9096315789473688</v>
      </c>
      <c r="H19" s="50">
        <v>1.9450000000000001</v>
      </c>
      <c r="I19" s="50">
        <v>1.97</v>
      </c>
      <c r="J19" s="50">
        <v>1.99</v>
      </c>
      <c r="K19" s="50">
        <v>2.0408750000000002</v>
      </c>
      <c r="L19" s="48">
        <v>1.97</v>
      </c>
      <c r="M19" s="51">
        <f t="shared" si="1"/>
        <v>1.9775117541514213</v>
      </c>
      <c r="N19" s="51">
        <f t="shared" si="0"/>
        <v>0.13124342105263143</v>
      </c>
      <c r="O19" s="22">
        <v>1.77</v>
      </c>
      <c r="P19" s="23">
        <v>2.17</v>
      </c>
      <c r="Q19" s="54">
        <f t="shared" si="2"/>
        <v>99.049535673761966</v>
      </c>
      <c r="R19" s="7"/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8">
        <v>1.97</v>
      </c>
      <c r="M20" s="51"/>
      <c r="N20" s="51">
        <f t="shared" si="0"/>
        <v>0</v>
      </c>
      <c r="O20" s="22">
        <v>1.77</v>
      </c>
      <c r="P20" s="23">
        <v>2.17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8.375" customWidth="1"/>
    <col min="4" max="4" width="8.75" customWidth="1"/>
    <col min="5" max="5" width="9.25" customWidth="1"/>
    <col min="6" max="6" width="9.5" customWidth="1"/>
    <col min="7" max="8" width="8.7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5" customWidth="1"/>
    <col min="15" max="16" width="2.625" customWidth="1"/>
    <col min="17" max="17" width="10.125" bestFit="1" customWidth="1"/>
  </cols>
  <sheetData>
    <row r="1" spans="1:18" ht="20.100000000000001" customHeight="1" x14ac:dyDescent="0.3">
      <c r="F1" s="15" t="s">
        <v>12</v>
      </c>
    </row>
    <row r="2" spans="1:18" ht="16.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8">
        <v>6.3945945945945981</v>
      </c>
      <c r="C3" s="48">
        <v>6.4454347826086931</v>
      </c>
      <c r="D3" s="49">
        <v>6.3526315789473689</v>
      </c>
      <c r="E3" s="49">
        <v>6.4349999999999996</v>
      </c>
      <c r="F3" s="48"/>
      <c r="G3" s="48">
        <v>6.4</v>
      </c>
      <c r="H3" s="48">
        <v>6.3170000000000002</v>
      </c>
      <c r="I3" s="48">
        <v>6.31</v>
      </c>
      <c r="J3" s="48"/>
      <c r="K3" s="48"/>
      <c r="L3" s="42">
        <v>6.4</v>
      </c>
      <c r="M3" s="49">
        <f t="shared" ref="M3:M19" si="0">AVERAGE(B3:K3)</f>
        <v>6.3792372794500949</v>
      </c>
      <c r="N3" s="49">
        <f t="shared" ref="N3:N17" si="1">MAX(B3:K3)-MIN(B3:K3)</f>
        <v>0.13543478260869346</v>
      </c>
      <c r="O3" s="34">
        <v>6.1</v>
      </c>
      <c r="P3" s="23">
        <v>6.7</v>
      </c>
      <c r="Q3" s="54">
        <f>M3/M3*100</f>
        <v>100</v>
      </c>
    </row>
    <row r="4" spans="1:18" ht="15.95" customHeight="1" x14ac:dyDescent="0.25">
      <c r="A4" s="87">
        <v>2</v>
      </c>
      <c r="B4" s="48">
        <v>6.3911764705882383</v>
      </c>
      <c r="C4" s="48">
        <v>6.4259740259740266</v>
      </c>
      <c r="D4" s="49">
        <v>6.3277777777777766</v>
      </c>
      <c r="E4" s="49">
        <v>6.4210000000000003</v>
      </c>
      <c r="F4" s="48">
        <v>6.4062500000000009</v>
      </c>
      <c r="G4" s="48">
        <v>6.3568965517241409</v>
      </c>
      <c r="H4" s="48">
        <v>6.3</v>
      </c>
      <c r="I4" s="48">
        <v>6.38</v>
      </c>
      <c r="J4" s="48">
        <v>6.53</v>
      </c>
      <c r="K4" s="48"/>
      <c r="L4" s="42">
        <v>6.4</v>
      </c>
      <c r="M4" s="49">
        <f t="shared" si="0"/>
        <v>6.3932305362293542</v>
      </c>
      <c r="N4" s="49">
        <f t="shared" si="1"/>
        <v>0.23000000000000043</v>
      </c>
      <c r="O4" s="34">
        <v>6.1</v>
      </c>
      <c r="P4" s="23">
        <v>6.7</v>
      </c>
      <c r="Q4" s="54">
        <f>M4/M$3*100</f>
        <v>100.21935626731329</v>
      </c>
    </row>
    <row r="5" spans="1:18" ht="15.95" customHeight="1" x14ac:dyDescent="0.25">
      <c r="A5" s="87">
        <v>3</v>
      </c>
      <c r="B5" s="48">
        <v>6.4184210526315812</v>
      </c>
      <c r="C5" s="48">
        <v>6.4192592592592579</v>
      </c>
      <c r="D5" s="49">
        <v>6.3052631578947356</v>
      </c>
      <c r="E5" s="49">
        <v>6.4009999999999998</v>
      </c>
      <c r="F5" s="48">
        <v>6.4700000000000006</v>
      </c>
      <c r="G5" s="48">
        <v>6.3511904761904789</v>
      </c>
      <c r="H5" s="48">
        <v>6.4409999999999998</v>
      </c>
      <c r="I5" s="48">
        <v>6.32</v>
      </c>
      <c r="J5" s="48">
        <v>6.51</v>
      </c>
      <c r="K5" s="48">
        <v>6.5266666666666664</v>
      </c>
      <c r="L5" s="42">
        <v>6.4</v>
      </c>
      <c r="M5" s="49">
        <f t="shared" si="0"/>
        <v>6.4162800612642723</v>
      </c>
      <c r="N5" s="49">
        <f t="shared" si="1"/>
        <v>0.22140350877193082</v>
      </c>
      <c r="O5" s="34">
        <v>6.1</v>
      </c>
      <c r="P5" s="23">
        <v>6.7</v>
      </c>
      <c r="Q5" s="54">
        <f t="shared" ref="Q5:Q17" si="2">M5/M$3*100</f>
        <v>100.58067728462628</v>
      </c>
    </row>
    <row r="6" spans="1:18" ht="15.95" customHeight="1" x14ac:dyDescent="0.25">
      <c r="A6" s="87">
        <v>4</v>
      </c>
      <c r="B6" s="48">
        <v>6.4210526315789505</v>
      </c>
      <c r="C6" s="48">
        <v>6.5072727272727269</v>
      </c>
      <c r="D6" s="49">
        <v>6.45</v>
      </c>
      <c r="E6" s="49">
        <v>6.4039999999999999</v>
      </c>
      <c r="F6" s="48">
        <v>6.4894736842105267</v>
      </c>
      <c r="G6" s="48">
        <v>6.3580645161290352</v>
      </c>
      <c r="H6" s="48">
        <v>6.4080000000000004</v>
      </c>
      <c r="I6" s="48">
        <v>6.32</v>
      </c>
      <c r="J6" s="48">
        <v>6.52</v>
      </c>
      <c r="K6" s="48">
        <v>6.4866666666666672</v>
      </c>
      <c r="L6" s="42">
        <v>6.4</v>
      </c>
      <c r="M6" s="49">
        <f t="shared" si="0"/>
        <v>6.4364530225857903</v>
      </c>
      <c r="N6" s="49">
        <f t="shared" si="1"/>
        <v>0.19999999999999929</v>
      </c>
      <c r="O6" s="34">
        <v>6.1</v>
      </c>
      <c r="P6" s="23">
        <v>6.7</v>
      </c>
      <c r="Q6" s="54">
        <f t="shared" si="2"/>
        <v>100.8969057056399</v>
      </c>
    </row>
    <row r="7" spans="1:18" ht="15.95" customHeight="1" x14ac:dyDescent="0.25">
      <c r="A7" s="87">
        <v>5</v>
      </c>
      <c r="B7" s="48">
        <v>6.4062500000000027</v>
      </c>
      <c r="C7" s="48">
        <v>6.535000000000001</v>
      </c>
      <c r="D7" s="49">
        <v>6.49</v>
      </c>
      <c r="E7" s="49">
        <v>6.3849999999999998</v>
      </c>
      <c r="F7" s="48">
        <v>6.4473684210526327</v>
      </c>
      <c r="G7" s="48">
        <v>6.3419540229885083</v>
      </c>
      <c r="H7" s="48">
        <v>6.3979999999999997</v>
      </c>
      <c r="I7" s="48">
        <v>6.31</v>
      </c>
      <c r="J7" s="49">
        <v>6.54</v>
      </c>
      <c r="K7" s="48">
        <v>6.4500000000000011</v>
      </c>
      <c r="L7" s="42">
        <v>6.4</v>
      </c>
      <c r="M7" s="49">
        <f t="shared" si="0"/>
        <v>6.4303572444041137</v>
      </c>
      <c r="N7" s="49">
        <f t="shared" si="1"/>
        <v>0.23000000000000043</v>
      </c>
      <c r="O7" s="34">
        <v>6.1</v>
      </c>
      <c r="P7" s="23">
        <v>6.7</v>
      </c>
      <c r="Q7" s="54">
        <f t="shared" si="2"/>
        <v>100.80134916941709</v>
      </c>
    </row>
    <row r="8" spans="1:18" ht="15.95" customHeight="1" x14ac:dyDescent="0.25">
      <c r="A8" s="87">
        <v>6</v>
      </c>
      <c r="B8" s="48">
        <v>6.4029411764705912</v>
      </c>
      <c r="C8" s="48">
        <v>6.5423711340206161</v>
      </c>
      <c r="D8" s="49">
        <v>6.3818181818181836</v>
      </c>
      <c r="E8" s="49">
        <v>6.4109999999999996</v>
      </c>
      <c r="F8" s="48">
        <v>6.4136363636363649</v>
      </c>
      <c r="G8" s="48">
        <v>6.3579545454545459</v>
      </c>
      <c r="H8" s="48">
        <v>6.4429999999999996</v>
      </c>
      <c r="I8" s="48">
        <v>6.33</v>
      </c>
      <c r="J8" s="48">
        <v>6.49</v>
      </c>
      <c r="K8" s="48">
        <v>6.4866666666666664</v>
      </c>
      <c r="L8" s="42">
        <v>6.4</v>
      </c>
      <c r="M8" s="49">
        <f t="shared" si="0"/>
        <v>6.4259388068066965</v>
      </c>
      <c r="N8" s="49">
        <f t="shared" si="1"/>
        <v>0.21237113402061603</v>
      </c>
      <c r="O8" s="34">
        <v>6.1</v>
      </c>
      <c r="P8" s="23">
        <v>6.7</v>
      </c>
      <c r="Q8" s="54">
        <f t="shared" si="2"/>
        <v>100.73208638134601</v>
      </c>
    </row>
    <row r="9" spans="1:18" ht="15.95" customHeight="1" x14ac:dyDescent="0.25">
      <c r="A9" s="87">
        <v>7</v>
      </c>
      <c r="B9" s="48">
        <v>6.3833333333333355</v>
      </c>
      <c r="C9" s="48">
        <v>6.5474257425742532</v>
      </c>
      <c r="D9" s="49">
        <v>6.3904761904761926</v>
      </c>
      <c r="E9" s="49">
        <v>6.4450000000000003</v>
      </c>
      <c r="F9" s="48">
        <v>6.4000000000000012</v>
      </c>
      <c r="G9" s="48">
        <v>6.3321428571428573</v>
      </c>
      <c r="H9" s="48">
        <v>6.4480000000000004</v>
      </c>
      <c r="I9" s="48">
        <v>6.34</v>
      </c>
      <c r="J9" s="48">
        <v>6.47</v>
      </c>
      <c r="K9" s="48">
        <v>6.4066666666666672</v>
      </c>
      <c r="L9" s="42">
        <v>6.4</v>
      </c>
      <c r="M9" s="49">
        <f t="shared" si="0"/>
        <v>6.4163044790193293</v>
      </c>
      <c r="N9" s="49">
        <f t="shared" si="1"/>
        <v>0.21528288543139595</v>
      </c>
      <c r="O9" s="34">
        <v>6.1</v>
      </c>
      <c r="P9" s="23">
        <v>6.7</v>
      </c>
      <c r="Q9" s="54">
        <f t="shared" si="2"/>
        <v>100.5810600538193</v>
      </c>
    </row>
    <row r="10" spans="1:18" ht="15.95" customHeight="1" x14ac:dyDescent="0.25">
      <c r="A10" s="87">
        <v>8</v>
      </c>
      <c r="B10" s="48">
        <v>6.4076923076923089</v>
      </c>
      <c r="C10" s="48">
        <v>6.5502884615384582</v>
      </c>
      <c r="D10" s="49">
        <v>6.3818181818181836</v>
      </c>
      <c r="E10" s="49">
        <v>6.423</v>
      </c>
      <c r="F10" s="48">
        <v>6.4100000000000019</v>
      </c>
      <c r="G10" s="48">
        <v>6.302873563218391</v>
      </c>
      <c r="H10" s="48">
        <v>6.43</v>
      </c>
      <c r="I10" s="48">
        <v>6.36</v>
      </c>
      <c r="J10" s="48">
        <v>6.52</v>
      </c>
      <c r="K10" s="48">
        <v>6.3785714285714281</v>
      </c>
      <c r="L10" s="42">
        <v>6.4</v>
      </c>
      <c r="M10" s="49">
        <f t="shared" si="0"/>
        <v>6.4164243942838777</v>
      </c>
      <c r="N10" s="49">
        <f t="shared" si="1"/>
        <v>0.24741489832006724</v>
      </c>
      <c r="O10" s="34">
        <v>6.1</v>
      </c>
      <c r="P10" s="23">
        <v>6.7</v>
      </c>
      <c r="Q10" s="54">
        <f t="shared" si="2"/>
        <v>100.58293982814493</v>
      </c>
    </row>
    <row r="11" spans="1:18" ht="15.95" customHeight="1" x14ac:dyDescent="0.25">
      <c r="A11" s="87">
        <v>9</v>
      </c>
      <c r="B11" s="48">
        <v>6.4272727272727286</v>
      </c>
      <c r="C11" s="48">
        <v>6.5389583333333272</v>
      </c>
      <c r="D11" s="49">
        <v>6.3363636363636369</v>
      </c>
      <c r="E11" s="49">
        <v>6.46</v>
      </c>
      <c r="F11" s="48">
        <v>6.4050000000000011</v>
      </c>
      <c r="G11" s="48">
        <v>6.2806451612903231</v>
      </c>
      <c r="H11" s="48">
        <v>6.3540000000000001</v>
      </c>
      <c r="I11" s="48">
        <v>6.33</v>
      </c>
      <c r="J11" s="48">
        <v>6.5</v>
      </c>
      <c r="K11" s="48">
        <v>6.36</v>
      </c>
      <c r="L11" s="42">
        <v>6.4</v>
      </c>
      <c r="M11" s="49">
        <f t="shared" si="0"/>
        <v>6.3992239858260014</v>
      </c>
      <c r="N11" s="49">
        <f t="shared" si="1"/>
        <v>0.25831317204300408</v>
      </c>
      <c r="O11" s="34">
        <v>6.1</v>
      </c>
      <c r="P11" s="23">
        <v>6.7</v>
      </c>
      <c r="Q11" s="54">
        <f t="shared" si="2"/>
        <v>100.31330871545241</v>
      </c>
    </row>
    <row r="12" spans="1:18" ht="15.95" customHeight="1" x14ac:dyDescent="0.25">
      <c r="A12" s="87">
        <v>10</v>
      </c>
      <c r="B12" s="48">
        <v>6.4350000000000023</v>
      </c>
      <c r="C12" s="48">
        <v>6.5434482758620698</v>
      </c>
      <c r="D12" s="49">
        <v>6.3166666666666664</v>
      </c>
      <c r="E12" s="49">
        <v>6.4550000000000001</v>
      </c>
      <c r="F12" s="48">
        <v>6.4047619047619078</v>
      </c>
      <c r="G12" s="48">
        <v>6.3166666666666691</v>
      </c>
      <c r="H12" s="48">
        <v>6.35</v>
      </c>
      <c r="I12" s="48">
        <v>6.38</v>
      </c>
      <c r="J12" s="48">
        <v>6.54</v>
      </c>
      <c r="K12" s="48">
        <v>6.4933333333333341</v>
      </c>
      <c r="L12" s="42">
        <v>6.4</v>
      </c>
      <c r="M12" s="49">
        <f t="shared" si="0"/>
        <v>6.4234876847290652</v>
      </c>
      <c r="N12" s="49">
        <f t="shared" si="1"/>
        <v>0.22678160919540336</v>
      </c>
      <c r="O12" s="34">
        <v>6.1</v>
      </c>
      <c r="P12" s="23">
        <v>6.7</v>
      </c>
      <c r="Q12" s="54">
        <f t="shared" si="2"/>
        <v>100.69366294653308</v>
      </c>
    </row>
    <row r="13" spans="1:18" ht="15.95" customHeight="1" x14ac:dyDescent="0.25">
      <c r="A13" s="87">
        <v>11</v>
      </c>
      <c r="B13" s="48">
        <v>6.4150000000000018</v>
      </c>
      <c r="C13" s="48">
        <v>6.55480392156863</v>
      </c>
      <c r="D13" s="49">
        <v>6.2909090909090901</v>
      </c>
      <c r="E13" s="49">
        <v>6.423</v>
      </c>
      <c r="F13" s="48">
        <v>6.4050000000000029</v>
      </c>
      <c r="G13" s="48">
        <v>6.3205882352941201</v>
      </c>
      <c r="H13" s="48">
        <v>6.3559999999999999</v>
      </c>
      <c r="I13" s="48">
        <v>6.44</v>
      </c>
      <c r="J13" s="48">
        <v>6.56</v>
      </c>
      <c r="K13" s="48">
        <v>6.4</v>
      </c>
      <c r="L13" s="42">
        <v>6.4</v>
      </c>
      <c r="M13" s="49">
        <f t="shared" si="0"/>
        <v>6.4165301247771849</v>
      </c>
      <c r="N13" s="49">
        <f t="shared" si="1"/>
        <v>0.26909090909090949</v>
      </c>
      <c r="O13" s="34">
        <v>6.1</v>
      </c>
      <c r="P13" s="23">
        <v>6.7</v>
      </c>
      <c r="Q13" s="54">
        <f t="shared" si="2"/>
        <v>100.58459724405023</v>
      </c>
    </row>
    <row r="14" spans="1:18" ht="15.95" customHeight="1" x14ac:dyDescent="0.25">
      <c r="A14" s="87">
        <v>12</v>
      </c>
      <c r="B14" s="48">
        <v>6.4150000000000018</v>
      </c>
      <c r="C14" s="48">
        <v>6.5918750000000008</v>
      </c>
      <c r="D14" s="49">
        <v>6.3285714285714292</v>
      </c>
      <c r="E14" s="49">
        <v>6.3970000000000002</v>
      </c>
      <c r="F14" s="48">
        <v>6.4052631578947388</v>
      </c>
      <c r="G14" s="124">
        <v>6.3205882352941201</v>
      </c>
      <c r="H14" s="48">
        <v>6.3330000000000002</v>
      </c>
      <c r="I14" s="48">
        <v>6.41</v>
      </c>
      <c r="J14" s="48">
        <v>6.43</v>
      </c>
      <c r="K14" s="48">
        <v>6.4923076923076923</v>
      </c>
      <c r="L14" s="42">
        <v>6.4</v>
      </c>
      <c r="M14" s="49">
        <f t="shared" si="0"/>
        <v>6.4123605514067972</v>
      </c>
      <c r="N14" s="49">
        <f t="shared" si="1"/>
        <v>0.27128676470588076</v>
      </c>
      <c r="O14" s="34">
        <v>6.1</v>
      </c>
      <c r="P14" s="23">
        <v>6.7</v>
      </c>
      <c r="Q14" s="54">
        <f t="shared" si="2"/>
        <v>100.51923561557123</v>
      </c>
    </row>
    <row r="15" spans="1:18" ht="15.95" customHeight="1" x14ac:dyDescent="0.25">
      <c r="A15" s="87">
        <v>1</v>
      </c>
      <c r="B15" s="48">
        <v>6.4300000000000015</v>
      </c>
      <c r="C15" s="48">
        <v>6.4867857142857153</v>
      </c>
      <c r="D15" s="49">
        <v>6.3764705882352937</v>
      </c>
      <c r="E15" s="49">
        <v>6.4320000000000004</v>
      </c>
      <c r="F15" s="48">
        <v>6.4050000000000011</v>
      </c>
      <c r="G15" s="48">
        <v>6.4895454545454534</v>
      </c>
      <c r="H15" s="48">
        <v>6.3319999999999999</v>
      </c>
      <c r="I15" s="48">
        <v>6.39</v>
      </c>
      <c r="J15" s="48">
        <v>6.41</v>
      </c>
      <c r="K15" s="48">
        <v>6.5999999999999979</v>
      </c>
      <c r="L15" s="42">
        <v>6.4</v>
      </c>
      <c r="M15" s="49">
        <f t="shared" si="0"/>
        <v>6.4351801757066465</v>
      </c>
      <c r="N15" s="49">
        <f t="shared" si="1"/>
        <v>0.26799999999999802</v>
      </c>
      <c r="O15" s="34">
        <v>6.1</v>
      </c>
      <c r="P15" s="23">
        <v>6.7</v>
      </c>
      <c r="Q15" s="54">
        <f t="shared" si="2"/>
        <v>100.87695274224654</v>
      </c>
      <c r="R15" s="7"/>
    </row>
    <row r="16" spans="1:18" ht="15.95" customHeight="1" x14ac:dyDescent="0.25">
      <c r="A16" s="87">
        <v>2</v>
      </c>
      <c r="B16" s="48">
        <v>6.410000000000001</v>
      </c>
      <c r="C16" s="48">
        <v>6.4853409090909118</v>
      </c>
      <c r="D16" s="49">
        <v>6.352631578947368</v>
      </c>
      <c r="E16" s="49">
        <v>6.4109999999999996</v>
      </c>
      <c r="F16" s="48">
        <v>6.4000000000000012</v>
      </c>
      <c r="G16" s="48">
        <v>6.442608695652174</v>
      </c>
      <c r="H16" s="48">
        <v>6.3159999999999998</v>
      </c>
      <c r="I16" s="48">
        <v>6.38</v>
      </c>
      <c r="J16" s="48">
        <v>6.39</v>
      </c>
      <c r="K16" s="48">
        <v>6.4285714285714288</v>
      </c>
      <c r="L16" s="42">
        <v>6.4</v>
      </c>
      <c r="M16" s="49">
        <f t="shared" si="0"/>
        <v>6.4016152612261887</v>
      </c>
      <c r="N16" s="49">
        <f t="shared" si="1"/>
        <v>0.16934090909091193</v>
      </c>
      <c r="O16" s="34">
        <v>6.1</v>
      </c>
      <c r="P16" s="23">
        <v>6.7</v>
      </c>
      <c r="Q16" s="54">
        <f t="shared" si="2"/>
        <v>100.3507940024144</v>
      </c>
      <c r="R16" s="7"/>
    </row>
    <row r="17" spans="1:18" ht="15.95" customHeight="1" x14ac:dyDescent="0.25">
      <c r="A17" s="87">
        <v>3</v>
      </c>
      <c r="B17" s="48">
        <v>6.4562500000000007</v>
      </c>
      <c r="C17" s="48">
        <v>6.5</v>
      </c>
      <c r="D17" s="49">
        <v>6.3149999999999995</v>
      </c>
      <c r="E17" s="49">
        <v>6.4009999999999998</v>
      </c>
      <c r="F17" s="48">
        <v>6.4285714285714288</v>
      </c>
      <c r="G17" s="48">
        <v>6.425833333333336</v>
      </c>
      <c r="H17" s="48">
        <v>6.2939999999999996</v>
      </c>
      <c r="I17" s="48">
        <v>6.39</v>
      </c>
      <c r="J17" s="48">
        <v>6.48</v>
      </c>
      <c r="K17" s="48">
        <v>6.3933333333333344</v>
      </c>
      <c r="L17" s="42">
        <v>6.4</v>
      </c>
      <c r="M17" s="49">
        <f t="shared" si="0"/>
        <v>6.4083988095238098</v>
      </c>
      <c r="N17" s="49">
        <f t="shared" si="1"/>
        <v>0.20600000000000041</v>
      </c>
      <c r="O17" s="34">
        <v>6.1</v>
      </c>
      <c r="P17" s="23">
        <v>6.7</v>
      </c>
      <c r="Q17" s="54">
        <f t="shared" si="2"/>
        <v>100.45713192339866</v>
      </c>
      <c r="R17" s="7"/>
    </row>
    <row r="18" spans="1:18" ht="15.95" customHeight="1" x14ac:dyDescent="0.25">
      <c r="A18" s="87">
        <v>4</v>
      </c>
      <c r="B18" s="48">
        <v>6.446153846153849</v>
      </c>
      <c r="C18" s="48">
        <v>6.4630000000000019</v>
      </c>
      <c r="D18" s="49">
        <v>6.4090909090909101</v>
      </c>
      <c r="E18" s="49">
        <v>6.4729999999999999</v>
      </c>
      <c r="F18" s="48">
        <v>6.4428571428571422</v>
      </c>
      <c r="G18" s="48">
        <v>6.4008333333333356</v>
      </c>
      <c r="H18" s="48">
        <v>6.31</v>
      </c>
      <c r="I18" s="48">
        <v>6.36</v>
      </c>
      <c r="J18" s="48">
        <v>6.49</v>
      </c>
      <c r="K18" s="48">
        <v>6.5133333333333336</v>
      </c>
      <c r="L18" s="42">
        <v>6.4</v>
      </c>
      <c r="M18" s="49">
        <f t="shared" si="0"/>
        <v>6.430826856476858</v>
      </c>
      <c r="N18" s="49">
        <f>MAX(B18:K18)-MIN(B18:K18)</f>
        <v>0.20333333333333403</v>
      </c>
      <c r="O18" s="34">
        <v>6.1</v>
      </c>
      <c r="P18" s="23">
        <v>6.7</v>
      </c>
      <c r="Q18" s="54">
        <f>M18/M$3*100</f>
        <v>100.80871074027851</v>
      </c>
      <c r="R18" s="7"/>
    </row>
    <row r="19" spans="1:18" ht="15.95" customHeight="1" x14ac:dyDescent="0.25">
      <c r="A19" s="87">
        <v>5</v>
      </c>
      <c r="B19" s="48">
        <v>6.3909090909090915</v>
      </c>
      <c r="C19" s="48">
        <v>6.4697777777777787</v>
      </c>
      <c r="D19" s="49">
        <v>6.4250000000000016</v>
      </c>
      <c r="E19" s="49">
        <v>6.5030000000000001</v>
      </c>
      <c r="F19" s="48">
        <v>6.4333333333333336</v>
      </c>
      <c r="G19" s="48">
        <v>6.4036842105263156</v>
      </c>
      <c r="H19" s="48">
        <v>6.3049999999999997</v>
      </c>
      <c r="I19" s="48">
        <v>6.4</v>
      </c>
      <c r="J19" s="48">
        <v>6.45</v>
      </c>
      <c r="K19" s="48">
        <v>6.5368421052631565</v>
      </c>
      <c r="L19" s="42">
        <v>6.4</v>
      </c>
      <c r="M19" s="49">
        <f t="shared" si="0"/>
        <v>6.4317546517809676</v>
      </c>
      <c r="N19" s="49">
        <f>MAX(B19:K19)-MIN(B19:K19)</f>
        <v>0.23184210526315674</v>
      </c>
      <c r="O19" s="34">
        <v>6.1</v>
      </c>
      <c r="P19" s="23">
        <v>6.7</v>
      </c>
      <c r="Q19" s="54">
        <f>M19/M$3*100</f>
        <v>100.82325472513855</v>
      </c>
      <c r="R19" s="7"/>
    </row>
    <row r="20" spans="1:18" ht="15.95" customHeight="1" x14ac:dyDescent="0.25">
      <c r="A20" s="87">
        <v>6</v>
      </c>
      <c r="B20" s="46"/>
      <c r="C20" s="66"/>
      <c r="D20" s="66"/>
      <c r="E20" s="66"/>
      <c r="F20" s="66"/>
      <c r="G20" s="66"/>
      <c r="H20" s="66"/>
      <c r="I20" s="66"/>
      <c r="J20" s="66"/>
      <c r="K20" s="66"/>
      <c r="L20" s="42">
        <v>6.4</v>
      </c>
      <c r="M20" s="49"/>
      <c r="N20" s="49">
        <f>MAX(B20:K20)-MIN(B20:K20)</f>
        <v>0</v>
      </c>
      <c r="O20" s="34">
        <v>6.1</v>
      </c>
      <c r="P20" s="23">
        <v>6.7</v>
      </c>
      <c r="Q20" s="54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7.75" customWidth="1"/>
    <col min="3" max="3" width="9.25" customWidth="1"/>
    <col min="4" max="4" width="8.75" customWidth="1"/>
    <col min="5" max="5" width="9.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8.625" customWidth="1"/>
    <col min="13" max="13" width="9.75" customWidth="1"/>
    <col min="14" max="14" width="6.375" customWidth="1"/>
    <col min="15" max="16" width="2.625" customWidth="1"/>
  </cols>
  <sheetData>
    <row r="1" spans="1:18" ht="20.100000000000001" customHeight="1" x14ac:dyDescent="0.3">
      <c r="F1" s="15" t="s">
        <v>10</v>
      </c>
    </row>
    <row r="2" spans="1:18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7">
        <v>33.459459459459453</v>
      </c>
      <c r="C3" s="47">
        <v>33.383043478260859</v>
      </c>
      <c r="D3" s="42">
        <v>32.111111111111114</v>
      </c>
      <c r="E3" s="42">
        <v>33.582999999999998</v>
      </c>
      <c r="F3" s="47"/>
      <c r="G3" s="47">
        <v>32.516666666666673</v>
      </c>
      <c r="H3" s="47">
        <v>32.817</v>
      </c>
      <c r="I3" s="47">
        <v>33.5</v>
      </c>
      <c r="J3" s="47"/>
      <c r="K3" s="47"/>
      <c r="L3" s="47">
        <v>33.5</v>
      </c>
      <c r="M3" s="42">
        <f t="shared" ref="M3:M19" si="0">AVERAGE(B3:K3)</f>
        <v>33.052897245071158</v>
      </c>
      <c r="N3" s="42">
        <f t="shared" ref="N3:N17" si="1">MAX(B3:K3)-MIN(B3:K3)</f>
        <v>1.4718888888888841</v>
      </c>
      <c r="O3" s="22">
        <v>31.5</v>
      </c>
      <c r="P3" s="23">
        <v>35.5</v>
      </c>
      <c r="Q3" s="54">
        <f>M3/M3*100</f>
        <v>100</v>
      </c>
    </row>
    <row r="4" spans="1:18" ht="15.95" customHeight="1" x14ac:dyDescent="0.25">
      <c r="A4" s="87">
        <v>2</v>
      </c>
      <c r="B4" s="47">
        <v>33.44705882352941</v>
      </c>
      <c r="C4" s="47">
        <v>33.517948717948705</v>
      </c>
      <c r="D4" s="42">
        <v>32.152631578947371</v>
      </c>
      <c r="E4" s="42">
        <v>33.396000000000001</v>
      </c>
      <c r="F4" s="47">
        <v>33.625</v>
      </c>
      <c r="G4" s="47">
        <v>32.09375</v>
      </c>
      <c r="H4" s="47">
        <v>32.944000000000003</v>
      </c>
      <c r="I4" s="47">
        <v>33.4</v>
      </c>
      <c r="J4" s="47">
        <v>33.57</v>
      </c>
      <c r="K4" s="47"/>
      <c r="L4" s="47">
        <v>33.5</v>
      </c>
      <c r="M4" s="42">
        <f t="shared" si="0"/>
        <v>33.127376568936164</v>
      </c>
      <c r="N4" s="42">
        <f t="shared" si="1"/>
        <v>1.53125</v>
      </c>
      <c r="O4" s="22">
        <v>31.5</v>
      </c>
      <c r="P4" s="23">
        <v>35.5</v>
      </c>
      <c r="Q4" s="54">
        <f>M4/M$3*100</f>
        <v>100.22533372282854</v>
      </c>
    </row>
    <row r="5" spans="1:18" ht="15.95" customHeight="1" x14ac:dyDescent="0.25">
      <c r="A5" s="87">
        <v>3</v>
      </c>
      <c r="B5" s="47">
        <v>33.357894736842105</v>
      </c>
      <c r="C5" s="47">
        <v>33.493333333333332</v>
      </c>
      <c r="D5" s="42">
        <v>32.470588235294116</v>
      </c>
      <c r="E5" s="42">
        <v>33.301000000000002</v>
      </c>
      <c r="F5" s="47">
        <v>33.799999999999997</v>
      </c>
      <c r="G5" s="47">
        <v>32.323765432098767</v>
      </c>
      <c r="H5" s="47">
        <v>32.941000000000003</v>
      </c>
      <c r="I5" s="47">
        <v>33.200000000000003</v>
      </c>
      <c r="J5" s="47">
        <v>33.74</v>
      </c>
      <c r="K5" s="47">
        <v>33.406666666666673</v>
      </c>
      <c r="L5" s="47">
        <v>33.5</v>
      </c>
      <c r="M5" s="42">
        <f t="shared" si="0"/>
        <v>33.203424840423502</v>
      </c>
      <c r="N5" s="42">
        <f t="shared" si="1"/>
        <v>1.4762345679012299</v>
      </c>
      <c r="O5" s="22">
        <v>31.5</v>
      </c>
      <c r="P5" s="23">
        <v>35.5</v>
      </c>
      <c r="Q5" s="54">
        <f t="shared" ref="Q5:Q17" si="2">M5/M$3*100</f>
        <v>100.45541422355883</v>
      </c>
    </row>
    <row r="6" spans="1:18" ht="15.95" customHeight="1" x14ac:dyDescent="0.25">
      <c r="A6" s="87">
        <v>4</v>
      </c>
      <c r="B6" s="47">
        <v>33.465789473684211</v>
      </c>
      <c r="C6" s="47">
        <v>33.337790697674407</v>
      </c>
      <c r="D6" s="42">
        <v>32.614285714285714</v>
      </c>
      <c r="E6" s="42">
        <v>33.331000000000003</v>
      </c>
      <c r="F6" s="47">
        <v>33.157894736842103</v>
      </c>
      <c r="G6" s="47">
        <v>32.321551724137926</v>
      </c>
      <c r="H6" s="47">
        <v>32.881999999999998</v>
      </c>
      <c r="I6" s="47">
        <v>33.1</v>
      </c>
      <c r="J6" s="47">
        <v>33.869999999999997</v>
      </c>
      <c r="K6" s="47">
        <v>34.026666666666671</v>
      </c>
      <c r="L6" s="47">
        <v>33.5</v>
      </c>
      <c r="M6" s="42">
        <f t="shared" si="0"/>
        <v>33.210697901329105</v>
      </c>
      <c r="N6" s="42">
        <f t="shared" si="1"/>
        <v>1.7051149425287448</v>
      </c>
      <c r="O6" s="22">
        <v>31.5</v>
      </c>
      <c r="P6" s="23">
        <v>35.5</v>
      </c>
      <c r="Q6" s="54">
        <f t="shared" si="2"/>
        <v>100.4774185303271</v>
      </c>
    </row>
    <row r="7" spans="1:18" ht="15.95" customHeight="1" x14ac:dyDescent="0.25">
      <c r="A7" s="87">
        <v>5</v>
      </c>
      <c r="B7" s="47">
        <v>33.368749999999991</v>
      </c>
      <c r="C7" s="47">
        <v>33.199302325581399</v>
      </c>
      <c r="D7" s="42">
        <v>31.847368421052639</v>
      </c>
      <c r="E7" s="42">
        <v>33.287999999999997</v>
      </c>
      <c r="F7" s="47">
        <v>33.10526315789474</v>
      </c>
      <c r="G7" s="47">
        <v>32.512345679012348</v>
      </c>
      <c r="H7" s="47">
        <v>32.723999999999997</v>
      </c>
      <c r="I7" s="47">
        <v>32.799999999999997</v>
      </c>
      <c r="J7" s="42">
        <v>33.6</v>
      </c>
      <c r="K7" s="47">
        <v>33.949999999999996</v>
      </c>
      <c r="L7" s="47">
        <v>33.5</v>
      </c>
      <c r="M7" s="42">
        <f t="shared" si="0"/>
        <v>33.039502958354113</v>
      </c>
      <c r="N7" s="42">
        <f t="shared" si="1"/>
        <v>2.1026315789473564</v>
      </c>
      <c r="O7" s="22">
        <v>31.5</v>
      </c>
      <c r="P7" s="23">
        <v>35.5</v>
      </c>
      <c r="Q7" s="54">
        <f t="shared" si="2"/>
        <v>99.959476209853165</v>
      </c>
    </row>
    <row r="8" spans="1:18" ht="15.95" customHeight="1" x14ac:dyDescent="0.25">
      <c r="A8" s="87">
        <v>6</v>
      </c>
      <c r="B8" s="47">
        <v>33.414705882352941</v>
      </c>
      <c r="C8" s="47">
        <v>33.27322222222223</v>
      </c>
      <c r="D8" s="42">
        <v>32.610526315789478</v>
      </c>
      <c r="E8" s="42">
        <v>33.344000000000001</v>
      </c>
      <c r="F8" s="47">
        <v>33.5</v>
      </c>
      <c r="G8" s="47">
        <v>32.310526315789481</v>
      </c>
      <c r="H8" s="47">
        <v>33.481999999999999</v>
      </c>
      <c r="I8" s="47">
        <v>33.1</v>
      </c>
      <c r="J8" s="47">
        <v>33.61</v>
      </c>
      <c r="K8" s="47">
        <v>34.060000000000009</v>
      </c>
      <c r="L8" s="47">
        <v>33.5</v>
      </c>
      <c r="M8" s="42">
        <f t="shared" si="0"/>
        <v>33.270498073615414</v>
      </c>
      <c r="N8" s="42">
        <f t="shared" si="1"/>
        <v>1.7494736842105283</v>
      </c>
      <c r="O8" s="22">
        <v>31.5</v>
      </c>
      <c r="P8" s="23">
        <v>35.5</v>
      </c>
      <c r="Q8" s="54">
        <f t="shared" si="2"/>
        <v>100.65834116425816</v>
      </c>
    </row>
    <row r="9" spans="1:18" ht="15.95" customHeight="1" x14ac:dyDescent="0.25">
      <c r="A9" s="87">
        <v>7</v>
      </c>
      <c r="B9" s="47">
        <v>33.454166666666673</v>
      </c>
      <c r="C9" s="47">
        <v>33.446741573033727</v>
      </c>
      <c r="D9" s="42">
        <v>32.544444444444451</v>
      </c>
      <c r="E9" s="42">
        <v>33.451999999999998</v>
      </c>
      <c r="F9" s="47">
        <v>33.5</v>
      </c>
      <c r="G9" s="47">
        <v>32.302564102564105</v>
      </c>
      <c r="H9" s="47">
        <v>33.564999999999998</v>
      </c>
      <c r="I9" s="47">
        <v>33.200000000000003</v>
      </c>
      <c r="J9" s="47">
        <v>33.450000000000003</v>
      </c>
      <c r="K9" s="47">
        <v>33.406666666666666</v>
      </c>
      <c r="L9" s="47">
        <v>33.5</v>
      </c>
      <c r="M9" s="42">
        <f t="shared" si="0"/>
        <v>33.232158345337567</v>
      </c>
      <c r="N9" s="42">
        <f t="shared" si="1"/>
        <v>1.2624358974358927</v>
      </c>
      <c r="O9" s="22">
        <v>31.5</v>
      </c>
      <c r="P9" s="23">
        <v>35.5</v>
      </c>
      <c r="Q9" s="54">
        <f t="shared" si="2"/>
        <v>100.54234610339081</v>
      </c>
    </row>
    <row r="10" spans="1:18" ht="15.95" customHeight="1" x14ac:dyDescent="0.25">
      <c r="A10" s="87">
        <v>8</v>
      </c>
      <c r="B10" s="47">
        <v>33.5</v>
      </c>
      <c r="C10" s="47">
        <v>33.214772727272738</v>
      </c>
      <c r="D10" s="42">
        <v>32.54999999999999</v>
      </c>
      <c r="E10" s="42">
        <v>33.387</v>
      </c>
      <c r="F10" s="47">
        <v>33.299999999999997</v>
      </c>
      <c r="G10" s="47">
        <v>32.550574712643673</v>
      </c>
      <c r="H10" s="47">
        <v>33.459000000000003</v>
      </c>
      <c r="I10" s="47">
        <v>33.5</v>
      </c>
      <c r="J10" s="47">
        <v>33.630000000000003</v>
      </c>
      <c r="K10" s="47">
        <v>34.057142857142857</v>
      </c>
      <c r="L10" s="47">
        <v>33.5</v>
      </c>
      <c r="M10" s="42">
        <f t="shared" si="0"/>
        <v>33.314849029705925</v>
      </c>
      <c r="N10" s="42">
        <f t="shared" si="1"/>
        <v>1.5071428571428669</v>
      </c>
      <c r="O10" s="22">
        <v>31.5</v>
      </c>
      <c r="P10" s="23">
        <v>35.5</v>
      </c>
      <c r="Q10" s="54">
        <f t="shared" si="2"/>
        <v>100.79252291468588</v>
      </c>
    </row>
    <row r="11" spans="1:18" ht="15.95" customHeight="1" x14ac:dyDescent="0.25">
      <c r="A11" s="87">
        <v>9</v>
      </c>
      <c r="B11" s="47">
        <v>33.554545454545455</v>
      </c>
      <c r="C11" s="42">
        <v>33.287999999999997</v>
      </c>
      <c r="D11" s="42">
        <v>32.489473684210523</v>
      </c>
      <c r="E11" s="42">
        <v>33.451999999999998</v>
      </c>
      <c r="F11" s="47">
        <v>33.549999999999997</v>
      </c>
      <c r="G11" s="47">
        <v>32.384567901234568</v>
      </c>
      <c r="H11" s="47">
        <v>33.311</v>
      </c>
      <c r="I11" s="47">
        <v>33.5</v>
      </c>
      <c r="J11" s="47">
        <v>33.380000000000003</v>
      </c>
      <c r="K11" s="47">
        <v>33.853333333333339</v>
      </c>
      <c r="L11" s="47">
        <v>33.5</v>
      </c>
      <c r="M11" s="42">
        <f t="shared" si="0"/>
        <v>33.276292037332396</v>
      </c>
      <c r="N11" s="42">
        <f t="shared" si="1"/>
        <v>1.4687654320987704</v>
      </c>
      <c r="O11" s="22">
        <v>31.5</v>
      </c>
      <c r="P11" s="23">
        <v>35.5</v>
      </c>
      <c r="Q11" s="54">
        <f t="shared" si="2"/>
        <v>100.67587053142384</v>
      </c>
    </row>
    <row r="12" spans="1:18" ht="15.95" customHeight="1" x14ac:dyDescent="0.25">
      <c r="A12" s="87">
        <v>10</v>
      </c>
      <c r="B12" s="47">
        <v>33.56</v>
      </c>
      <c r="C12" s="47">
        <v>33.268205128205132</v>
      </c>
      <c r="D12" s="42">
        <v>32.653333333333336</v>
      </c>
      <c r="E12" s="42">
        <v>33.326000000000001</v>
      </c>
      <c r="F12" s="47">
        <v>33.571428571428569</v>
      </c>
      <c r="G12" s="47">
        <v>32.477430555555564</v>
      </c>
      <c r="H12" s="47">
        <v>33.393000000000001</v>
      </c>
      <c r="I12" s="47">
        <v>33.299999999999997</v>
      </c>
      <c r="J12" s="47">
        <v>33.69</v>
      </c>
      <c r="K12" s="47">
        <v>33.660000000000004</v>
      </c>
      <c r="L12" s="47">
        <v>33.5</v>
      </c>
      <c r="M12" s="42">
        <f t="shared" si="0"/>
        <v>33.289939758852263</v>
      </c>
      <c r="N12" s="42">
        <f t="shared" si="1"/>
        <v>1.2125694444444335</v>
      </c>
      <c r="O12" s="22">
        <v>31.5</v>
      </c>
      <c r="P12" s="23">
        <v>35.5</v>
      </c>
      <c r="Q12" s="54">
        <f t="shared" si="2"/>
        <v>100.71716107675388</v>
      </c>
    </row>
    <row r="13" spans="1:18" ht="15.95" customHeight="1" x14ac:dyDescent="0.25">
      <c r="A13" s="87">
        <v>11</v>
      </c>
      <c r="B13" s="47">
        <v>33.475000000000009</v>
      </c>
      <c r="C13" s="47">
        <v>33.132222222222211</v>
      </c>
      <c r="D13" s="42">
        <v>32.171428571428571</v>
      </c>
      <c r="E13" s="42">
        <v>32.572000000000003</v>
      </c>
      <c r="F13" s="47">
        <v>33.4</v>
      </c>
      <c r="G13" s="47">
        <v>32.668434343434342</v>
      </c>
      <c r="H13" s="47">
        <v>33.350999999999999</v>
      </c>
      <c r="I13" s="47">
        <v>33.4</v>
      </c>
      <c r="J13" s="47">
        <v>33.67</v>
      </c>
      <c r="K13" s="47">
        <v>33.233333333333327</v>
      </c>
      <c r="L13" s="47">
        <v>33.5</v>
      </c>
      <c r="M13" s="42">
        <f t="shared" si="0"/>
        <v>33.107341847041852</v>
      </c>
      <c r="N13" s="42">
        <f t="shared" si="1"/>
        <v>1.4985714285714309</v>
      </c>
      <c r="O13" s="22">
        <v>31.5</v>
      </c>
      <c r="P13" s="23">
        <v>35.5</v>
      </c>
      <c r="Q13" s="54">
        <f t="shared" si="2"/>
        <v>100.16471960556746</v>
      </c>
    </row>
    <row r="14" spans="1:18" ht="15.95" customHeight="1" x14ac:dyDescent="0.25">
      <c r="A14" s="87">
        <v>12</v>
      </c>
      <c r="B14" s="47">
        <v>33.345000000000006</v>
      </c>
      <c r="C14" s="47">
        <v>32.945686274509796</v>
      </c>
      <c r="D14" s="42">
        <v>31.91764705882353</v>
      </c>
      <c r="E14" s="42">
        <v>32.649000000000001</v>
      </c>
      <c r="F14" s="47">
        <v>33.421052631578945</v>
      </c>
      <c r="G14" s="46">
        <v>32.668434343434342</v>
      </c>
      <c r="H14" s="47">
        <v>33.390999999999998</v>
      </c>
      <c r="I14" s="47">
        <v>33</v>
      </c>
      <c r="J14" s="47">
        <v>32.97</v>
      </c>
      <c r="K14" s="47">
        <v>33.409090909090907</v>
      </c>
      <c r="L14" s="47">
        <v>33.5</v>
      </c>
      <c r="M14" s="42">
        <f t="shared" si="0"/>
        <v>32.971691121743753</v>
      </c>
      <c r="N14" s="42">
        <f t="shared" si="1"/>
        <v>1.5034055727554154</v>
      </c>
      <c r="O14" s="22">
        <v>31.5</v>
      </c>
      <c r="P14" s="23">
        <v>35.5</v>
      </c>
      <c r="Q14" s="54">
        <f t="shared" si="2"/>
        <v>99.754314658938057</v>
      </c>
    </row>
    <row r="15" spans="1:18" ht="15.95" customHeight="1" x14ac:dyDescent="0.25">
      <c r="A15" s="87">
        <v>1</v>
      </c>
      <c r="B15" s="47">
        <v>33.315000000000005</v>
      </c>
      <c r="C15" s="47">
        <v>33.555833333333325</v>
      </c>
      <c r="D15" s="42">
        <v>32.862499999999997</v>
      </c>
      <c r="E15" s="42">
        <v>32.479999999999997</v>
      </c>
      <c r="F15" s="47">
        <v>33.5</v>
      </c>
      <c r="G15" s="47">
        <v>32.67045454545454</v>
      </c>
      <c r="H15" s="47">
        <v>33.491999999999997</v>
      </c>
      <c r="I15" s="47">
        <v>33</v>
      </c>
      <c r="J15" s="47">
        <v>32.950000000000003</v>
      </c>
      <c r="K15" s="47">
        <v>33.241666666666667</v>
      </c>
      <c r="L15" s="47">
        <v>33.5</v>
      </c>
      <c r="M15" s="42">
        <f t="shared" si="0"/>
        <v>33.106745454545447</v>
      </c>
      <c r="N15" s="42">
        <f t="shared" si="1"/>
        <v>1.0758333333333283</v>
      </c>
      <c r="O15" s="22">
        <v>31.5</v>
      </c>
      <c r="P15" s="23">
        <v>35.5</v>
      </c>
      <c r="Q15" s="54">
        <f t="shared" si="2"/>
        <v>100.16291524786777</v>
      </c>
      <c r="R15" s="7"/>
    </row>
    <row r="16" spans="1:18" ht="15.95" customHeight="1" x14ac:dyDescent="0.25">
      <c r="A16" s="87">
        <v>2</v>
      </c>
      <c r="B16" s="47">
        <v>33.434999999999995</v>
      </c>
      <c r="C16" s="47">
        <v>33.579888888888881</v>
      </c>
      <c r="D16" s="42">
        <v>33.006666666666661</v>
      </c>
      <c r="E16" s="42">
        <v>32.478999999999999</v>
      </c>
      <c r="F16" s="47">
        <v>33.1</v>
      </c>
      <c r="G16" s="47">
        <v>32.518181818181809</v>
      </c>
      <c r="H16" s="47">
        <v>32.887</v>
      </c>
      <c r="I16" s="47">
        <v>33.299999999999997</v>
      </c>
      <c r="J16" s="47">
        <v>33.17</v>
      </c>
      <c r="K16" s="47">
        <v>33.878571428571426</v>
      </c>
      <c r="L16" s="47">
        <v>33.5</v>
      </c>
      <c r="M16" s="42">
        <f t="shared" si="0"/>
        <v>33.135430880230878</v>
      </c>
      <c r="N16" s="42">
        <f t="shared" si="1"/>
        <v>1.3995714285714271</v>
      </c>
      <c r="O16" s="22">
        <v>31.5</v>
      </c>
      <c r="P16" s="23">
        <v>35.5</v>
      </c>
      <c r="Q16" s="54">
        <f t="shared" si="2"/>
        <v>100.2497016662345</v>
      </c>
      <c r="R16" s="7"/>
    </row>
    <row r="17" spans="1:18" ht="15.95" customHeight="1" x14ac:dyDescent="0.25">
      <c r="A17" s="87">
        <v>3</v>
      </c>
      <c r="B17" s="47">
        <v>33.412500000000001</v>
      </c>
      <c r="C17" s="47">
        <v>33.700000000000003</v>
      </c>
      <c r="D17" s="42">
        <v>32.540000000000006</v>
      </c>
      <c r="E17" s="42">
        <v>33.058999999999997</v>
      </c>
      <c r="F17" s="47">
        <v>33.428571428571431</v>
      </c>
      <c r="G17" s="47">
        <v>32.236666666666665</v>
      </c>
      <c r="H17" s="47">
        <v>32.462000000000003</v>
      </c>
      <c r="I17" s="47">
        <v>33.200000000000003</v>
      </c>
      <c r="J17" s="47">
        <v>33.68</v>
      </c>
      <c r="K17" s="47">
        <v>33.94</v>
      </c>
      <c r="L17" s="47">
        <v>33.5</v>
      </c>
      <c r="M17" s="42">
        <f t="shared" si="0"/>
        <v>33.165873809523809</v>
      </c>
      <c r="N17" s="42">
        <f t="shared" si="1"/>
        <v>1.7033333333333331</v>
      </c>
      <c r="O17" s="22">
        <v>31.5</v>
      </c>
      <c r="P17" s="23">
        <v>35.5</v>
      </c>
      <c r="Q17" s="54">
        <f t="shared" si="2"/>
        <v>100.34180532984745</v>
      </c>
      <c r="R17" s="7"/>
    </row>
    <row r="18" spans="1:18" ht="15.95" customHeight="1" x14ac:dyDescent="0.25">
      <c r="A18" s="87">
        <v>4</v>
      </c>
      <c r="B18" s="47">
        <v>33.392307692307682</v>
      </c>
      <c r="C18" s="47">
        <v>33.375483870967734</v>
      </c>
      <c r="D18" s="42">
        <v>32.6095238095238</v>
      </c>
      <c r="E18" s="42">
        <v>33.054000000000002</v>
      </c>
      <c r="F18" s="47">
        <v>33.571428571428569</v>
      </c>
      <c r="G18" s="47">
        <v>32.113749999999996</v>
      </c>
      <c r="H18" s="47">
        <v>32.597000000000001</v>
      </c>
      <c r="I18" s="47">
        <v>33</v>
      </c>
      <c r="J18" s="47">
        <v>33.71</v>
      </c>
      <c r="K18" s="47">
        <v>33.92</v>
      </c>
      <c r="L18" s="47">
        <v>33.5</v>
      </c>
      <c r="M18" s="42">
        <f t="shared" si="0"/>
        <v>33.134349394422784</v>
      </c>
      <c r="N18" s="42">
        <f>MAX(B18:K18)-MIN(B18:K18)</f>
        <v>1.8062500000000057</v>
      </c>
      <c r="O18" s="22">
        <v>31.5</v>
      </c>
      <c r="P18" s="23">
        <v>35.5</v>
      </c>
      <c r="Q18" s="54">
        <f>M18/M$3*100</f>
        <v>100.2464296813308</v>
      </c>
      <c r="R18" s="7"/>
    </row>
    <row r="19" spans="1:18" ht="15.95" customHeight="1" x14ac:dyDescent="0.25">
      <c r="A19" s="87">
        <v>5</v>
      </c>
      <c r="B19" s="47">
        <v>33.436363636363645</v>
      </c>
      <c r="C19" s="47">
        <v>33.364239130434797</v>
      </c>
      <c r="D19" s="42">
        <v>32.844444444444441</v>
      </c>
      <c r="E19" s="42">
        <v>33.17</v>
      </c>
      <c r="F19" s="47">
        <v>33.5</v>
      </c>
      <c r="G19" s="47">
        <v>32.47722222222221</v>
      </c>
      <c r="H19" s="47">
        <v>32.856000000000002</v>
      </c>
      <c r="I19" s="47">
        <v>33.299999999999997</v>
      </c>
      <c r="J19" s="47">
        <v>33.630000000000003</v>
      </c>
      <c r="K19" s="47">
        <v>33.305263157894736</v>
      </c>
      <c r="L19" s="47">
        <v>33.5</v>
      </c>
      <c r="M19" s="42">
        <f t="shared" si="0"/>
        <v>33.18835325913598</v>
      </c>
      <c r="N19" s="42">
        <f>MAX(B19:K19)-MIN(B19:K19)</f>
        <v>1.1527777777777928</v>
      </c>
      <c r="O19" s="22">
        <v>31.5</v>
      </c>
      <c r="P19" s="23">
        <v>35.5</v>
      </c>
      <c r="Q19" s="54">
        <f>M19/M$3*100</f>
        <v>100.4098158568687</v>
      </c>
      <c r="R19" s="7"/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33.5</v>
      </c>
      <c r="M20" s="42"/>
      <c r="N20" s="42">
        <f>MAX(B20:K20)-MIN(B20:K20)</f>
        <v>0</v>
      </c>
      <c r="O20" s="22">
        <v>31.5</v>
      </c>
      <c r="P20" s="23">
        <v>35.5</v>
      </c>
      <c r="Q20" s="54">
        <f>M20/M$3*100</f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S21"/>
  <sheetViews>
    <sheetView zoomScale="73" zoomScaleNormal="73" workbookViewId="0">
      <selection activeCell="L43" sqref="K43:L43"/>
    </sheetView>
  </sheetViews>
  <sheetFormatPr defaultRowHeight="13.5" x14ac:dyDescent="0.15"/>
  <cols>
    <col min="1" max="1" width="3.75" customWidth="1"/>
    <col min="2" max="2" width="9.625" customWidth="1"/>
    <col min="3" max="3" width="12" bestFit="1" customWidth="1"/>
    <col min="4" max="4" width="10.875" customWidth="1"/>
    <col min="5" max="5" width="10" customWidth="1"/>
    <col min="6" max="6" width="9.5" customWidth="1"/>
    <col min="7" max="7" width="10.375" customWidth="1"/>
    <col min="8" max="8" width="9.75" customWidth="1"/>
    <col min="9" max="9" width="10.625" customWidth="1"/>
    <col min="10" max="10" width="9.625" customWidth="1"/>
    <col min="11" max="11" width="10.5" style="2" customWidth="1"/>
    <col min="12" max="12" width="8.625" customWidth="1"/>
    <col min="13" max="13" width="9.75" customWidth="1"/>
    <col min="14" max="14" width="9.5" customWidth="1"/>
    <col min="15" max="16" width="2.625" customWidth="1"/>
    <col min="17" max="17" width="10.125" bestFit="1" customWidth="1"/>
  </cols>
  <sheetData>
    <row r="1" spans="1:19" ht="20.100000000000001" customHeight="1" x14ac:dyDescent="0.3">
      <c r="F1" s="15" t="s">
        <v>11</v>
      </c>
    </row>
    <row r="2" spans="1:19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9" ht="15.95" customHeight="1" x14ac:dyDescent="0.25">
      <c r="A3" s="87">
        <v>1</v>
      </c>
      <c r="B3" s="50">
        <v>2.99108108108108</v>
      </c>
      <c r="C3" s="50">
        <v>2.989347826086957</v>
      </c>
      <c r="D3" s="51">
        <v>3.0718749999999995</v>
      </c>
      <c r="E3" s="51">
        <v>2.9699999999999998</v>
      </c>
      <c r="F3" s="50"/>
      <c r="G3" s="50">
        <v>2.9437500000000005</v>
      </c>
      <c r="H3" s="50">
        <v>2.8540000000000001</v>
      </c>
      <c r="I3" s="50">
        <v>2.9550000000000001</v>
      </c>
      <c r="J3" s="50"/>
      <c r="K3" s="50"/>
      <c r="L3" s="48">
        <v>2.98</v>
      </c>
      <c r="M3" s="51">
        <f t="shared" ref="M3:M19" si="0">AVERAGE(B3:K3)</f>
        <v>2.9678648438811481</v>
      </c>
      <c r="N3" s="51">
        <f t="shared" ref="N3:N17" si="1">MAX(B3:K3)-MIN(B3:K3)</f>
        <v>0.21787499999999937</v>
      </c>
      <c r="O3" s="22">
        <v>2.78</v>
      </c>
      <c r="P3" s="23">
        <v>3.18</v>
      </c>
      <c r="Q3" s="54">
        <f>M3/M3*100</f>
        <v>100</v>
      </c>
      <c r="R3" s="24"/>
      <c r="S3" s="24"/>
    </row>
    <row r="4" spans="1:19" ht="15.95" customHeight="1" x14ac:dyDescent="0.25">
      <c r="A4" s="87">
        <v>2</v>
      </c>
      <c r="B4" s="50">
        <v>2.9902941176470597</v>
      </c>
      <c r="C4" s="50">
        <v>2.9849999999999999</v>
      </c>
      <c r="D4" s="51">
        <v>3.0599999999999992</v>
      </c>
      <c r="E4" s="51">
        <v>2.9740000000000002</v>
      </c>
      <c r="F4" s="50">
        <v>2.9818749999999987</v>
      </c>
      <c r="G4" s="50">
        <v>2.9529938271604945</v>
      </c>
      <c r="H4" s="50">
        <v>2.8860000000000001</v>
      </c>
      <c r="I4" s="50">
        <v>3.0089999999999999</v>
      </c>
      <c r="J4" s="50">
        <v>2.99</v>
      </c>
      <c r="K4" s="50"/>
      <c r="L4" s="48">
        <v>2.98</v>
      </c>
      <c r="M4" s="51">
        <f t="shared" si="0"/>
        <v>2.9810181049786166</v>
      </c>
      <c r="N4" s="51">
        <f t="shared" si="1"/>
        <v>0.17399999999999904</v>
      </c>
      <c r="O4" s="22">
        <v>2.78</v>
      </c>
      <c r="P4" s="23">
        <v>3.18</v>
      </c>
      <c r="Q4" s="54">
        <f>M4/M$3*100</f>
        <v>100.44318935630059</v>
      </c>
      <c r="R4" s="24"/>
      <c r="S4" s="24"/>
    </row>
    <row r="5" spans="1:19" ht="15.95" customHeight="1" x14ac:dyDescent="0.25">
      <c r="A5" s="87">
        <v>3</v>
      </c>
      <c r="B5" s="50">
        <v>2.9802631578947363</v>
      </c>
      <c r="C5" s="50">
        <v>2.9755555555555544</v>
      </c>
      <c r="D5" s="51">
        <v>3.0442857142857145</v>
      </c>
      <c r="E5" s="51">
        <v>2.964</v>
      </c>
      <c r="F5" s="50">
        <v>2.9739999999999993</v>
      </c>
      <c r="G5" s="50">
        <v>2.9354761904761912</v>
      </c>
      <c r="H5" s="50">
        <v>2.9319999999999999</v>
      </c>
      <c r="I5" s="50">
        <v>2.9710000000000001</v>
      </c>
      <c r="J5" s="50">
        <v>2.98</v>
      </c>
      <c r="K5" s="50">
        <v>3.0066666666666673</v>
      </c>
      <c r="L5" s="48">
        <v>2.98</v>
      </c>
      <c r="M5" s="51">
        <f t="shared" si="0"/>
        <v>2.976324728487886</v>
      </c>
      <c r="N5" s="51">
        <f t="shared" si="1"/>
        <v>0.11228571428571454</v>
      </c>
      <c r="O5" s="22">
        <v>2.78</v>
      </c>
      <c r="P5" s="23">
        <v>3.18</v>
      </c>
      <c r="Q5" s="54">
        <f t="shared" ref="Q5:Q17" si="2">M5/M$3*100</f>
        <v>100.28504952387505</v>
      </c>
      <c r="R5" s="24"/>
      <c r="S5" s="24"/>
    </row>
    <row r="6" spans="1:19" ht="15.95" customHeight="1" x14ac:dyDescent="0.25">
      <c r="A6" s="87">
        <v>4</v>
      </c>
      <c r="B6" s="50">
        <v>2.9760526315789462</v>
      </c>
      <c r="C6" s="50">
        <v>2.966976744186046</v>
      </c>
      <c r="D6" s="51">
        <v>3.0435000000000008</v>
      </c>
      <c r="E6" s="51">
        <v>2.9670000000000001</v>
      </c>
      <c r="F6" s="50">
        <v>2.986842105263158</v>
      </c>
      <c r="G6" s="50">
        <v>2.9277083333333334</v>
      </c>
      <c r="H6" s="50">
        <v>2.9279999999999999</v>
      </c>
      <c r="I6" s="50">
        <v>2.964</v>
      </c>
      <c r="J6" s="50">
        <v>2.99</v>
      </c>
      <c r="K6" s="50">
        <v>2.9866666666666668</v>
      </c>
      <c r="L6" s="48">
        <v>2.98</v>
      </c>
      <c r="M6" s="51">
        <f t="shared" si="0"/>
        <v>2.9736746481028153</v>
      </c>
      <c r="N6" s="51">
        <f t="shared" si="1"/>
        <v>0.1157916666666674</v>
      </c>
      <c r="O6" s="22">
        <v>2.78</v>
      </c>
      <c r="P6" s="23">
        <v>3.18</v>
      </c>
      <c r="Q6" s="54">
        <f t="shared" si="2"/>
        <v>100.19575703501611</v>
      </c>
      <c r="R6" s="24"/>
      <c r="S6" s="24"/>
    </row>
    <row r="7" spans="1:19" ht="15.95" customHeight="1" x14ac:dyDescent="0.25">
      <c r="A7" s="87">
        <v>5</v>
      </c>
      <c r="B7" s="50">
        <v>2.9799999999999991</v>
      </c>
      <c r="C7" s="50">
        <v>2.9736904761904763</v>
      </c>
      <c r="D7" s="51">
        <v>3.0557894736842104</v>
      </c>
      <c r="E7" s="51">
        <v>2.9449999999999998</v>
      </c>
      <c r="F7" s="50">
        <v>2.9894736842105263</v>
      </c>
      <c r="G7" s="50">
        <v>2.9352499999999999</v>
      </c>
      <c r="H7" s="50">
        <v>2.9820000000000002</v>
      </c>
      <c r="I7" s="50">
        <v>2.9820000000000002</v>
      </c>
      <c r="J7" s="51">
        <v>2.99</v>
      </c>
      <c r="K7" s="50">
        <v>2.9935714285714288</v>
      </c>
      <c r="L7" s="48">
        <v>2.98</v>
      </c>
      <c r="M7" s="51">
        <f t="shared" si="0"/>
        <v>2.9826775062656643</v>
      </c>
      <c r="N7" s="51">
        <f t="shared" si="1"/>
        <v>0.12053947368421047</v>
      </c>
      <c r="O7" s="22">
        <v>2.78</v>
      </c>
      <c r="P7" s="23">
        <v>3.18</v>
      </c>
      <c r="Q7" s="54">
        <f t="shared" si="2"/>
        <v>100.49910164929024</v>
      </c>
      <c r="R7" s="24"/>
      <c r="S7" s="24"/>
    </row>
    <row r="8" spans="1:19" ht="15.95" customHeight="1" x14ac:dyDescent="0.25">
      <c r="A8" s="87">
        <v>6</v>
      </c>
      <c r="B8" s="50">
        <v>2.9855882352941174</v>
      </c>
      <c r="C8" s="50">
        <v>2.9763333333333328</v>
      </c>
      <c r="D8" s="51">
        <v>3.0585714285714287</v>
      </c>
      <c r="E8" s="51">
        <v>3.0129999999999999</v>
      </c>
      <c r="F8" s="50">
        <v>2.9831818181818175</v>
      </c>
      <c r="G8" s="50">
        <v>2.9237500000000005</v>
      </c>
      <c r="H8" s="50">
        <v>2.9239999999999999</v>
      </c>
      <c r="I8" s="50">
        <v>2.99</v>
      </c>
      <c r="J8" s="50">
        <v>2.99</v>
      </c>
      <c r="K8" s="50">
        <v>3.016</v>
      </c>
      <c r="L8" s="48">
        <v>2.98</v>
      </c>
      <c r="M8" s="51">
        <f t="shared" si="0"/>
        <v>2.9860424815380697</v>
      </c>
      <c r="N8" s="51">
        <f t="shared" si="1"/>
        <v>0.1348214285714282</v>
      </c>
      <c r="O8" s="22">
        <v>2.78</v>
      </c>
      <c r="P8" s="23">
        <v>3.18</v>
      </c>
      <c r="Q8" s="54">
        <f t="shared" si="2"/>
        <v>100.61248199002048</v>
      </c>
      <c r="R8" s="24"/>
      <c r="S8" s="24"/>
    </row>
    <row r="9" spans="1:19" ht="15.95" customHeight="1" x14ac:dyDescent="0.25">
      <c r="A9" s="87">
        <v>7</v>
      </c>
      <c r="B9" s="50">
        <v>2.9783333333333331</v>
      </c>
      <c r="C9" s="50">
        <v>2.9667058823529406</v>
      </c>
      <c r="D9" s="51">
        <v>3.0599999999999996</v>
      </c>
      <c r="E9" s="51">
        <v>3.081</v>
      </c>
      <c r="F9" s="50">
        <v>2.9805000000000001</v>
      </c>
      <c r="G9" s="50">
        <v>2.9274305555555551</v>
      </c>
      <c r="H9" s="50">
        <v>2.9009999999999998</v>
      </c>
      <c r="I9" s="50">
        <v>2.9729999999999999</v>
      </c>
      <c r="J9" s="50">
        <v>2.98</v>
      </c>
      <c r="K9" s="50">
        <v>2.9759999999999995</v>
      </c>
      <c r="L9" s="48">
        <v>2.98</v>
      </c>
      <c r="M9" s="51">
        <f t="shared" si="0"/>
        <v>2.9823969771241829</v>
      </c>
      <c r="N9" s="51">
        <f t="shared" si="1"/>
        <v>0.18000000000000016</v>
      </c>
      <c r="O9" s="22">
        <v>2.78</v>
      </c>
      <c r="P9" s="23">
        <v>3.18</v>
      </c>
      <c r="Q9" s="54">
        <f t="shared" si="2"/>
        <v>100.48964942837596</v>
      </c>
      <c r="R9" s="24"/>
      <c r="S9" s="24"/>
    </row>
    <row r="10" spans="1:19" ht="15.95" customHeight="1" x14ac:dyDescent="0.25">
      <c r="A10" s="87">
        <v>8</v>
      </c>
      <c r="B10" s="50">
        <v>2.9723076923076919</v>
      </c>
      <c r="C10" s="50">
        <v>2.969770114942528</v>
      </c>
      <c r="D10" s="51">
        <v>3.0495454545454548</v>
      </c>
      <c r="E10" s="51">
        <v>3.0270000000000001</v>
      </c>
      <c r="F10" s="50">
        <v>2.9990000000000006</v>
      </c>
      <c r="G10" s="50">
        <v>2.9159999999999999</v>
      </c>
      <c r="H10" s="50">
        <v>2.891</v>
      </c>
      <c r="I10" s="50">
        <v>2.972</v>
      </c>
      <c r="J10" s="50">
        <v>2.99</v>
      </c>
      <c r="K10" s="50">
        <v>2.9578571428571432</v>
      </c>
      <c r="L10" s="48">
        <v>2.98</v>
      </c>
      <c r="M10" s="51">
        <f t="shared" si="0"/>
        <v>2.974448040465282</v>
      </c>
      <c r="N10" s="51">
        <f t="shared" si="1"/>
        <v>0.15854545454545477</v>
      </c>
      <c r="O10" s="22">
        <v>2.78</v>
      </c>
      <c r="P10" s="23">
        <v>3.18</v>
      </c>
      <c r="Q10" s="54">
        <f t="shared" si="2"/>
        <v>100.22181591583276</v>
      </c>
      <c r="R10" s="24"/>
      <c r="S10" s="24"/>
    </row>
    <row r="11" spans="1:19" ht="15.95" customHeight="1" x14ac:dyDescent="0.25">
      <c r="A11" s="87">
        <v>9</v>
      </c>
      <c r="B11" s="50">
        <v>2.9786363636363635</v>
      </c>
      <c r="C11" s="50">
        <v>2.9890217391304348</v>
      </c>
      <c r="D11" s="51">
        <v>3.0345</v>
      </c>
      <c r="E11" s="51">
        <v>3.0459999999999998</v>
      </c>
      <c r="F11" s="50">
        <v>2.9919999999999991</v>
      </c>
      <c r="G11" s="50">
        <v>2.93</v>
      </c>
      <c r="H11" s="50">
        <v>2.907</v>
      </c>
      <c r="I11" s="50">
        <v>2.9990000000000001</v>
      </c>
      <c r="J11" s="50">
        <v>2.98</v>
      </c>
      <c r="K11" s="50">
        <v>2.976</v>
      </c>
      <c r="L11" s="48">
        <v>2.98</v>
      </c>
      <c r="M11" s="51">
        <f t="shared" si="0"/>
        <v>2.9832158102766795</v>
      </c>
      <c r="N11" s="51">
        <f t="shared" si="1"/>
        <v>0.13899999999999979</v>
      </c>
      <c r="O11" s="22">
        <v>2.78</v>
      </c>
      <c r="P11" s="23">
        <v>3.18</v>
      </c>
      <c r="Q11" s="54">
        <f t="shared" si="2"/>
        <v>100.51723940283806</v>
      </c>
      <c r="R11" s="24"/>
      <c r="S11" s="24"/>
    </row>
    <row r="12" spans="1:19" ht="15.95" customHeight="1" x14ac:dyDescent="0.25">
      <c r="A12" s="87">
        <v>10</v>
      </c>
      <c r="B12" s="50">
        <v>2.9794999999999994</v>
      </c>
      <c r="C12" s="50">
        <v>2.9969318181818156</v>
      </c>
      <c r="D12" s="51">
        <v>3.0536842105263156</v>
      </c>
      <c r="E12" s="51">
        <v>3.0449999999999999</v>
      </c>
      <c r="F12" s="50">
        <v>2.9904761904761905</v>
      </c>
      <c r="G12" s="50">
        <v>2.9191666666666669</v>
      </c>
      <c r="H12" s="50">
        <v>2.911</v>
      </c>
      <c r="I12" s="50">
        <v>2.996</v>
      </c>
      <c r="J12" s="50">
        <v>2.98</v>
      </c>
      <c r="K12" s="50">
        <v>2.9706666666666668</v>
      </c>
      <c r="L12" s="48">
        <v>2.98</v>
      </c>
      <c r="M12" s="51">
        <f t="shared" si="0"/>
        <v>2.9842425552517655</v>
      </c>
      <c r="N12" s="51">
        <f t="shared" si="1"/>
        <v>0.14268421052631552</v>
      </c>
      <c r="O12" s="22">
        <v>2.78</v>
      </c>
      <c r="P12" s="23">
        <v>3.18</v>
      </c>
      <c r="Q12" s="54">
        <f t="shared" si="2"/>
        <v>100.55183481162841</v>
      </c>
      <c r="R12" s="24"/>
      <c r="S12" s="24"/>
    </row>
    <row r="13" spans="1:19" ht="15.95" customHeight="1" x14ac:dyDescent="0.25">
      <c r="A13" s="87">
        <v>11</v>
      </c>
      <c r="B13" s="50">
        <v>2.9775</v>
      </c>
      <c r="C13" s="50">
        <v>2.9904444444444449</v>
      </c>
      <c r="D13" s="51">
        <v>3.0561904761904759</v>
      </c>
      <c r="E13" s="51">
        <v>3.0129999999999999</v>
      </c>
      <c r="F13" s="50">
        <v>2.9804999999999997</v>
      </c>
      <c r="G13" s="50">
        <v>2.9283333333333332</v>
      </c>
      <c r="H13" s="50">
        <v>2.9129999999999998</v>
      </c>
      <c r="I13" s="50">
        <v>2.9950000000000001</v>
      </c>
      <c r="J13" s="50">
        <v>2.99</v>
      </c>
      <c r="K13" s="50">
        <v>2.9693333333333336</v>
      </c>
      <c r="L13" s="48">
        <v>2.98</v>
      </c>
      <c r="M13" s="51">
        <f t="shared" si="0"/>
        <v>2.9813301587301591</v>
      </c>
      <c r="N13" s="51">
        <f t="shared" si="1"/>
        <v>0.14319047619047609</v>
      </c>
      <c r="O13" s="22">
        <v>2.78</v>
      </c>
      <c r="P13" s="23">
        <v>3.18</v>
      </c>
      <c r="Q13" s="54">
        <f t="shared" si="2"/>
        <v>100.45370377551973</v>
      </c>
      <c r="R13" s="24"/>
      <c r="S13" s="24"/>
    </row>
    <row r="14" spans="1:19" ht="15.95" customHeight="1" x14ac:dyDescent="0.25">
      <c r="A14" s="87">
        <v>12</v>
      </c>
      <c r="B14" s="50">
        <v>2.9814999999999996</v>
      </c>
      <c r="C14" s="50">
        <v>2.9763829787234042</v>
      </c>
      <c r="D14" s="51">
        <v>3.0584210526315787</v>
      </c>
      <c r="E14" s="51">
        <v>3.0009999999999999</v>
      </c>
      <c r="F14" s="50">
        <v>2.9752631578947364</v>
      </c>
      <c r="G14" s="172">
        <v>2.9283333333333332</v>
      </c>
      <c r="H14" s="50">
        <v>2.9260000000000002</v>
      </c>
      <c r="I14" s="50">
        <v>2.9710000000000001</v>
      </c>
      <c r="J14" s="50">
        <v>2.94</v>
      </c>
      <c r="K14" s="50">
        <v>2.9715384615384619</v>
      </c>
      <c r="L14" s="48">
        <v>2.98</v>
      </c>
      <c r="M14" s="51">
        <f t="shared" si="0"/>
        <v>2.9729438984121517</v>
      </c>
      <c r="N14" s="51">
        <f t="shared" si="1"/>
        <v>0.13242105263157855</v>
      </c>
      <c r="O14" s="22">
        <v>2.78</v>
      </c>
      <c r="P14" s="23">
        <v>3.18</v>
      </c>
      <c r="Q14" s="54">
        <f t="shared" si="2"/>
        <v>100.17113496733097</v>
      </c>
      <c r="R14" s="24"/>
      <c r="S14" s="24"/>
    </row>
    <row r="15" spans="1:19" ht="15.95" customHeight="1" x14ac:dyDescent="0.25">
      <c r="A15" s="87">
        <v>1</v>
      </c>
      <c r="B15" s="50">
        <v>2.9849999999999999</v>
      </c>
      <c r="C15" s="50">
        <v>2.9764516129032246</v>
      </c>
      <c r="D15" s="51">
        <v>3.0646666666666658</v>
      </c>
      <c r="E15" s="51">
        <v>2.9950000000000001</v>
      </c>
      <c r="F15" s="50">
        <v>2.9650000000000003</v>
      </c>
      <c r="G15" s="50">
        <v>2.9120909090909093</v>
      </c>
      <c r="H15" s="123">
        <v>2.9239999999999999</v>
      </c>
      <c r="I15" s="50">
        <v>2.968</v>
      </c>
      <c r="J15" s="50">
        <v>2.95</v>
      </c>
      <c r="K15" s="50">
        <v>2.9733333333333336</v>
      </c>
      <c r="L15" s="48">
        <v>2.98</v>
      </c>
      <c r="M15" s="51">
        <f t="shared" si="0"/>
        <v>2.9713542521994132</v>
      </c>
      <c r="N15" s="51">
        <f t="shared" si="1"/>
        <v>0.15257575757575648</v>
      </c>
      <c r="O15" s="22">
        <v>2.78</v>
      </c>
      <c r="P15" s="23">
        <v>3.18</v>
      </c>
      <c r="Q15" s="54">
        <f t="shared" si="2"/>
        <v>100.11757301972357</v>
      </c>
      <c r="R15" s="31"/>
      <c r="S15" s="24"/>
    </row>
    <row r="16" spans="1:19" ht="15.95" customHeight="1" x14ac:dyDescent="0.25">
      <c r="A16" s="87">
        <v>2</v>
      </c>
      <c r="B16" s="50">
        <v>2.9764999999999997</v>
      </c>
      <c r="C16" s="50">
        <v>2.9879775280898873</v>
      </c>
      <c r="D16" s="51">
        <v>3.0494117647058818</v>
      </c>
      <c r="E16" s="51">
        <v>2.988</v>
      </c>
      <c r="F16" s="50">
        <v>2.9750000000000001</v>
      </c>
      <c r="G16" s="50">
        <v>2.9194761904761903</v>
      </c>
      <c r="H16" s="50">
        <v>2.9039999999999999</v>
      </c>
      <c r="I16" s="50">
        <v>2.976</v>
      </c>
      <c r="J16" s="50">
        <v>2.94</v>
      </c>
      <c r="K16" s="50">
        <v>2.9699999999999998</v>
      </c>
      <c r="L16" s="48">
        <v>2.98</v>
      </c>
      <c r="M16" s="51">
        <f t="shared" si="0"/>
        <v>2.9686365483271957</v>
      </c>
      <c r="N16" s="51">
        <f t="shared" si="1"/>
        <v>0.14541176470588191</v>
      </c>
      <c r="O16" s="22">
        <v>2.78</v>
      </c>
      <c r="P16" s="23">
        <v>3.18</v>
      </c>
      <c r="Q16" s="54">
        <f t="shared" si="2"/>
        <v>100.02600200772748</v>
      </c>
      <c r="R16" s="31"/>
      <c r="S16" s="24"/>
    </row>
    <row r="17" spans="1:19" ht="15.95" customHeight="1" x14ac:dyDescent="0.25">
      <c r="A17" s="87">
        <v>3</v>
      </c>
      <c r="B17" s="50">
        <v>2.97</v>
      </c>
      <c r="C17" s="50">
        <v>3.008</v>
      </c>
      <c r="D17" s="51">
        <v>3.0466666666666669</v>
      </c>
      <c r="E17" s="51">
        <v>2.9910000000000001</v>
      </c>
      <c r="F17" s="50">
        <v>2.9699999999999998</v>
      </c>
      <c r="G17" s="50">
        <v>2.9118750000000002</v>
      </c>
      <c r="H17" s="50">
        <v>2.8690000000000002</v>
      </c>
      <c r="I17" s="50">
        <v>2.968</v>
      </c>
      <c r="J17" s="50">
        <v>2.96</v>
      </c>
      <c r="K17" s="50">
        <v>2.9853333333333341</v>
      </c>
      <c r="L17" s="48">
        <v>2.98</v>
      </c>
      <c r="M17" s="51">
        <f t="shared" si="0"/>
        <v>2.9679875000000004</v>
      </c>
      <c r="N17" s="51">
        <f t="shared" si="1"/>
        <v>0.17766666666666664</v>
      </c>
      <c r="O17" s="22">
        <v>2.78</v>
      </c>
      <c r="P17" s="23">
        <v>3.18</v>
      </c>
      <c r="Q17" s="54">
        <f t="shared" si="2"/>
        <v>100.00413280675855</v>
      </c>
      <c r="R17" s="31"/>
      <c r="S17" s="24"/>
    </row>
    <row r="18" spans="1:19" ht="15.95" customHeight="1" x14ac:dyDescent="0.25">
      <c r="A18" s="87">
        <v>4</v>
      </c>
      <c r="B18" s="50">
        <v>2.9611538461538465</v>
      </c>
      <c r="C18" s="50">
        <v>2.9898936170212767</v>
      </c>
      <c r="D18" s="51">
        <v>3.0569565217391301</v>
      </c>
      <c r="E18" s="51">
        <v>3.0070000000000001</v>
      </c>
      <c r="F18" s="50">
        <v>2.9771428571428578</v>
      </c>
      <c r="G18" s="50">
        <v>2.9149583333333333</v>
      </c>
      <c r="H18" s="50">
        <v>2.8929999999999998</v>
      </c>
      <c r="I18" s="50">
        <v>2.968</v>
      </c>
      <c r="J18" s="50">
        <v>2.97</v>
      </c>
      <c r="K18" s="50">
        <v>2.9664285714285716</v>
      </c>
      <c r="L18" s="48">
        <v>2.98</v>
      </c>
      <c r="M18" s="51">
        <f t="shared" si="0"/>
        <v>2.9704533746819015</v>
      </c>
      <c r="N18" s="51">
        <f>MAX(B18:K18)-MIN(B18:K18)</f>
        <v>0.16395652173913033</v>
      </c>
      <c r="O18" s="22">
        <v>2.78</v>
      </c>
      <c r="P18" s="23">
        <v>3.18</v>
      </c>
      <c r="Q18" s="54">
        <f>M18/M$3*100</f>
        <v>100.08721862136309</v>
      </c>
      <c r="R18" s="31"/>
      <c r="S18" s="24"/>
    </row>
    <row r="19" spans="1:19" ht="15.95" customHeight="1" x14ac:dyDescent="0.25">
      <c r="A19" s="87">
        <v>5</v>
      </c>
      <c r="B19" s="50">
        <v>2.9713636363636358</v>
      </c>
      <c r="C19" s="50">
        <v>2.9964893617021264</v>
      </c>
      <c r="D19" s="51">
        <v>3.047058823529412</v>
      </c>
      <c r="E19" s="51">
        <v>3.0259999999999998</v>
      </c>
      <c r="F19" s="50">
        <v>2.9841666666666664</v>
      </c>
      <c r="G19" s="50">
        <v>2.921823529411764</v>
      </c>
      <c r="H19" s="50">
        <v>2.8759999999999999</v>
      </c>
      <c r="I19" s="50">
        <v>2.9849999999999999</v>
      </c>
      <c r="J19" s="50">
        <v>2.97</v>
      </c>
      <c r="K19" s="50">
        <v>3.0072222222222229</v>
      </c>
      <c r="L19" s="48">
        <v>2.98</v>
      </c>
      <c r="M19" s="51">
        <f t="shared" si="0"/>
        <v>2.9785124239895824</v>
      </c>
      <c r="N19" s="51">
        <f>MAX(B19:K19)-MIN(B19:K19)</f>
        <v>0.17105882352941215</v>
      </c>
      <c r="O19" s="22">
        <v>2.78</v>
      </c>
      <c r="P19" s="23">
        <v>3.18</v>
      </c>
      <c r="Q19" s="54">
        <f>M19/M$3*100</f>
        <v>100.35876229776389</v>
      </c>
      <c r="R19" s="31"/>
      <c r="S19" s="24"/>
    </row>
    <row r="20" spans="1:19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8">
        <v>2.98</v>
      </c>
      <c r="M20" s="51"/>
      <c r="N20" s="51">
        <f>MAX(B20:K20)-MIN(B20:K20)</f>
        <v>0</v>
      </c>
      <c r="O20" s="22">
        <v>2.78</v>
      </c>
      <c r="P20" s="23">
        <v>3.18</v>
      </c>
      <c r="Q20" s="54">
        <f>M20/M$3*100</f>
        <v>0</v>
      </c>
      <c r="R20" s="31"/>
      <c r="S20" s="24"/>
    </row>
    <row r="21" spans="1:19" ht="15.9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36"/>
      <c r="L21" s="24"/>
      <c r="M21" s="24"/>
      <c r="N21" s="24"/>
      <c r="O21" s="24"/>
      <c r="P21" s="24"/>
      <c r="Q21" s="24"/>
      <c r="R21" s="24"/>
      <c r="S21" s="24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</cols>
  <sheetData>
    <row r="1" spans="1:18" ht="20.100000000000001" customHeight="1" x14ac:dyDescent="0.3">
      <c r="A1" s="14"/>
      <c r="B1" s="14"/>
      <c r="C1" s="14"/>
      <c r="D1" s="14"/>
      <c r="E1" s="14"/>
      <c r="F1" s="15" t="s">
        <v>51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 ht="15.95" customHeight="1" x14ac:dyDescent="0.25">
      <c r="A2" s="1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17" t="s">
        <v>30</v>
      </c>
      <c r="P2" s="18" t="s">
        <v>31</v>
      </c>
      <c r="Q2" s="14" t="s">
        <v>128</v>
      </c>
    </row>
    <row r="3" spans="1:18" ht="15.95" customHeight="1" x14ac:dyDescent="0.25">
      <c r="A3" s="87">
        <v>1</v>
      </c>
      <c r="B3" s="46">
        <v>95.945945945945951</v>
      </c>
      <c r="C3" s="47">
        <v>95.919565217391309</v>
      </c>
      <c r="D3" s="42">
        <v>96</v>
      </c>
      <c r="E3" s="42">
        <v>97.072999999999993</v>
      </c>
      <c r="F3" s="46"/>
      <c r="G3" s="46">
        <v>95.291666666666671</v>
      </c>
      <c r="H3" s="46">
        <v>96</v>
      </c>
      <c r="I3" s="46">
        <v>97.2</v>
      </c>
      <c r="J3" s="46"/>
      <c r="K3" s="46"/>
      <c r="L3" s="44">
        <v>96</v>
      </c>
      <c r="M3" s="42">
        <f t="shared" ref="M3:M19" si="0">AVERAGE(B3:K3)</f>
        <v>96.204311118571994</v>
      </c>
      <c r="N3" s="42">
        <f>MAX(B3:K3)-MIN(B3:K3)</f>
        <v>1.9083333333333314</v>
      </c>
      <c r="O3" s="17">
        <v>91</v>
      </c>
      <c r="P3" s="18">
        <v>101</v>
      </c>
      <c r="Q3" s="54">
        <f>M3/M3*100</f>
        <v>100</v>
      </c>
    </row>
    <row r="4" spans="1:18" ht="15.95" customHeight="1" x14ac:dyDescent="0.25">
      <c r="A4" s="87">
        <v>2</v>
      </c>
      <c r="B4" s="46">
        <v>96.294117647058826</v>
      </c>
      <c r="C4" s="47">
        <v>96.254999999999967</v>
      </c>
      <c r="D4" s="42">
        <v>95.470588235294116</v>
      </c>
      <c r="E4" s="42">
        <v>96.570999999999998</v>
      </c>
      <c r="F4" s="46">
        <v>96.6875</v>
      </c>
      <c r="G4" s="46">
        <v>95.173333333333346</v>
      </c>
      <c r="H4" s="46">
        <v>95.66</v>
      </c>
      <c r="I4" s="46">
        <v>97.4</v>
      </c>
      <c r="J4" s="46">
        <v>98.96</v>
      </c>
      <c r="K4" s="46"/>
      <c r="L4" s="44">
        <v>96</v>
      </c>
      <c r="M4" s="42">
        <f t="shared" si="0"/>
        <v>96.496837690631821</v>
      </c>
      <c r="N4" s="42">
        <f>MAX(B4:K4)-MIN(B4:K4)</f>
        <v>3.7866666666666475</v>
      </c>
      <c r="O4" s="17">
        <v>91</v>
      </c>
      <c r="P4" s="18">
        <v>101</v>
      </c>
      <c r="Q4" s="54">
        <f>M4/M$3*100</f>
        <v>100.3040680491951</v>
      </c>
    </row>
    <row r="5" spans="1:18" ht="15.95" customHeight="1" x14ac:dyDescent="0.25">
      <c r="A5" s="87">
        <v>3</v>
      </c>
      <c r="B5" s="46">
        <v>96.078947368421055</v>
      </c>
      <c r="C5" s="47">
        <v>95.797590361445813</v>
      </c>
      <c r="D5" s="42">
        <v>95.238095238095241</v>
      </c>
      <c r="E5" s="42">
        <v>96.376000000000005</v>
      </c>
      <c r="F5" s="46">
        <v>96.2</v>
      </c>
      <c r="G5" s="46">
        <v>94.65625</v>
      </c>
      <c r="H5" s="46">
        <v>95.93</v>
      </c>
      <c r="I5" s="46">
        <v>97.1</v>
      </c>
      <c r="J5" s="46">
        <v>99.21</v>
      </c>
      <c r="K5" s="46">
        <v>98</v>
      </c>
      <c r="L5" s="44">
        <v>96</v>
      </c>
      <c r="M5" s="42">
        <f t="shared" si="0"/>
        <v>96.458688296796225</v>
      </c>
      <c r="N5" s="42">
        <f>MAX(B5:K5)-MIN(B5:K5)</f>
        <v>4.5537499999999937</v>
      </c>
      <c r="O5" s="17">
        <v>91</v>
      </c>
      <c r="P5" s="18">
        <v>101</v>
      </c>
      <c r="Q5" s="54">
        <f>M5/M$3*100</f>
        <v>100.26441349173085</v>
      </c>
    </row>
    <row r="6" spans="1:18" ht="15.95" customHeight="1" x14ac:dyDescent="0.25">
      <c r="A6" s="87">
        <v>4</v>
      </c>
      <c r="B6" s="46">
        <v>96.131578947368425</v>
      </c>
      <c r="C6" s="47">
        <v>95.367816091954026</v>
      </c>
      <c r="D6" s="42">
        <v>95.222222222222229</v>
      </c>
      <c r="E6" s="42">
        <v>96.628</v>
      </c>
      <c r="F6" s="46">
        <v>96.21052631578948</v>
      </c>
      <c r="G6" s="46">
        <v>94.819444444444471</v>
      </c>
      <c r="H6" s="46">
        <v>95.849000000000004</v>
      </c>
      <c r="I6" s="46">
        <v>96.8</v>
      </c>
      <c r="J6" s="46">
        <v>99.69</v>
      </c>
      <c r="K6" s="46">
        <v>98.4</v>
      </c>
      <c r="L6" s="44">
        <v>96</v>
      </c>
      <c r="M6" s="42">
        <f t="shared" si="0"/>
        <v>96.511858802177869</v>
      </c>
      <c r="N6" s="42">
        <f>MAX(B6:K6)-MIN(B6:K6)</f>
        <v>4.8705555555555264</v>
      </c>
      <c r="O6" s="17">
        <v>91</v>
      </c>
      <c r="P6" s="18">
        <v>101</v>
      </c>
      <c r="Q6" s="54">
        <f t="shared" ref="Q6:Q20" si="1">M6/M$3*100</f>
        <v>100.31968181054467</v>
      </c>
    </row>
    <row r="7" spans="1:18" ht="15.95" customHeight="1" x14ac:dyDescent="0.25">
      <c r="A7" s="87">
        <v>5</v>
      </c>
      <c r="B7" s="46">
        <v>96.125</v>
      </c>
      <c r="C7" s="47">
        <v>95.133720930232556</v>
      </c>
      <c r="D7" s="42">
        <v>95.294117647058826</v>
      </c>
      <c r="E7" s="42">
        <v>96.811999999999998</v>
      </c>
      <c r="F7" s="46">
        <v>95.94736842105263</v>
      </c>
      <c r="G7" s="46">
        <v>95.356321839080451</v>
      </c>
      <c r="H7" s="46">
        <v>95.694000000000003</v>
      </c>
      <c r="I7" s="46">
        <v>97.5</v>
      </c>
      <c r="J7" s="42">
        <v>99.4</v>
      </c>
      <c r="K7" s="46">
        <v>98.714285714285708</v>
      </c>
      <c r="L7" s="44">
        <v>96</v>
      </c>
      <c r="M7" s="42">
        <f t="shared" si="0"/>
        <v>96.597681455170999</v>
      </c>
      <c r="N7" s="42">
        <f>MAX(B5:K5)-MIN(B5:K5)</f>
        <v>4.5537499999999937</v>
      </c>
      <c r="O7" s="17">
        <v>91</v>
      </c>
      <c r="P7" s="18">
        <v>101</v>
      </c>
      <c r="Q7" s="54">
        <f t="shared" si="1"/>
        <v>100.4088905497324</v>
      </c>
    </row>
    <row r="8" spans="1:18" ht="15.95" customHeight="1" x14ac:dyDescent="0.25">
      <c r="A8" s="87">
        <v>6</v>
      </c>
      <c r="B8" s="46">
        <v>96.147058823529406</v>
      </c>
      <c r="C8" s="47">
        <v>96.442857142857136</v>
      </c>
      <c r="D8" s="42">
        <v>95.19047619047619</v>
      </c>
      <c r="E8" s="42">
        <v>95.471999999999994</v>
      </c>
      <c r="F8" s="46">
        <v>96.772727272727266</v>
      </c>
      <c r="G8" s="46">
        <v>94.186507936507937</v>
      </c>
      <c r="H8" s="46">
        <v>96.349000000000004</v>
      </c>
      <c r="I8" s="46">
        <v>98.4</v>
      </c>
      <c r="J8" s="46">
        <v>98.71</v>
      </c>
      <c r="K8" s="46">
        <v>98.733333333333334</v>
      </c>
      <c r="L8" s="44">
        <v>96</v>
      </c>
      <c r="M8" s="42">
        <f t="shared" si="0"/>
        <v>96.640396069943137</v>
      </c>
      <c r="N8" s="42">
        <f t="shared" ref="N8:N20" si="2">MAX(B8:K8)-MIN(B8:K8)</f>
        <v>4.5468253968253975</v>
      </c>
      <c r="O8" s="17">
        <v>91</v>
      </c>
      <c r="P8" s="18">
        <v>101</v>
      </c>
      <c r="Q8" s="54">
        <f t="shared" si="1"/>
        <v>100.45329044644753</v>
      </c>
    </row>
    <row r="9" spans="1:18" ht="15.95" customHeight="1" x14ac:dyDescent="0.25">
      <c r="A9" s="87">
        <v>7</v>
      </c>
      <c r="B9" s="46">
        <v>96.333333333333329</v>
      </c>
      <c r="C9" s="47">
        <v>97.729473684210504</v>
      </c>
      <c r="D9" s="42">
        <v>95.6</v>
      </c>
      <c r="E9" s="42">
        <v>96.082999999999998</v>
      </c>
      <c r="F9" s="46">
        <v>97</v>
      </c>
      <c r="G9" s="46">
        <v>94.619047619047606</v>
      </c>
      <c r="H9" s="46">
        <v>96.394000000000005</v>
      </c>
      <c r="I9" s="46">
        <v>98.7</v>
      </c>
      <c r="J9" s="46">
        <v>98.86</v>
      </c>
      <c r="K9" s="46">
        <v>97.86666666666666</v>
      </c>
      <c r="L9" s="44">
        <v>96</v>
      </c>
      <c r="M9" s="42">
        <f t="shared" si="0"/>
        <v>96.918552130325821</v>
      </c>
      <c r="N9" s="42">
        <f t="shared" si="2"/>
        <v>4.2409523809523932</v>
      </c>
      <c r="O9" s="17">
        <v>91</v>
      </c>
      <c r="P9" s="18">
        <v>101</v>
      </c>
      <c r="Q9" s="54">
        <f t="shared" si="1"/>
        <v>100.74242100322668</v>
      </c>
    </row>
    <row r="10" spans="1:18" ht="15.95" customHeight="1" x14ac:dyDescent="0.25">
      <c r="A10" s="87">
        <v>8</v>
      </c>
      <c r="B10" s="46">
        <v>96.038461538461533</v>
      </c>
      <c r="C10" s="47">
        <v>97.297058823529426</v>
      </c>
      <c r="D10" s="42">
        <v>96.434782608695656</v>
      </c>
      <c r="E10" s="42">
        <v>95.742000000000004</v>
      </c>
      <c r="F10" s="46">
        <v>97.15</v>
      </c>
      <c r="G10" s="46">
        <v>94.988505747126453</v>
      </c>
      <c r="H10" s="46">
        <v>96.906000000000006</v>
      </c>
      <c r="I10" s="46">
        <v>98.7</v>
      </c>
      <c r="J10" s="46">
        <v>99.06</v>
      </c>
      <c r="K10" s="46">
        <v>98.785714285714292</v>
      </c>
      <c r="L10" s="44">
        <v>96</v>
      </c>
      <c r="M10" s="42">
        <f t="shared" si="0"/>
        <v>97.110252300352741</v>
      </c>
      <c r="N10" s="42">
        <f t="shared" si="2"/>
        <v>4.0714942528735492</v>
      </c>
      <c r="O10" s="17">
        <v>91</v>
      </c>
      <c r="P10" s="18">
        <v>101</v>
      </c>
      <c r="Q10" s="54">
        <f t="shared" si="1"/>
        <v>100.94168459941901</v>
      </c>
    </row>
    <row r="11" spans="1:18" ht="15.95" customHeight="1" x14ac:dyDescent="0.25">
      <c r="A11" s="87">
        <v>9</v>
      </c>
      <c r="B11" s="46">
        <v>96</v>
      </c>
      <c r="C11" s="47">
        <v>97.109999999999985</v>
      </c>
      <c r="D11" s="42">
        <v>96</v>
      </c>
      <c r="E11" s="42">
        <v>96.352999999999994</v>
      </c>
      <c r="F11" s="46">
        <v>97.05</v>
      </c>
      <c r="G11" s="46">
        <v>94.471264367816104</v>
      </c>
      <c r="H11" s="46">
        <v>96.638000000000005</v>
      </c>
      <c r="I11" s="46">
        <v>98.4</v>
      </c>
      <c r="J11" s="46">
        <v>98.83</v>
      </c>
      <c r="K11" s="46">
        <v>98.333333333333329</v>
      </c>
      <c r="L11" s="44">
        <v>96</v>
      </c>
      <c r="M11" s="42">
        <f t="shared" si="0"/>
        <v>96.918559770114967</v>
      </c>
      <c r="N11" s="42">
        <f t="shared" si="2"/>
        <v>4.3587356321838939</v>
      </c>
      <c r="O11" s="17">
        <v>91</v>
      </c>
      <c r="P11" s="18">
        <v>101</v>
      </c>
      <c r="Q11" s="54">
        <f t="shared" si="1"/>
        <v>100.74242894443957</v>
      </c>
    </row>
    <row r="12" spans="1:18" ht="15.95" customHeight="1" x14ac:dyDescent="0.25">
      <c r="A12" s="87">
        <v>10</v>
      </c>
      <c r="B12" s="46">
        <v>96.2</v>
      </c>
      <c r="C12" s="47">
        <v>97.022727272727252</v>
      </c>
      <c r="D12" s="42">
        <v>95.666666666666671</v>
      </c>
      <c r="E12" s="42">
        <v>95.924999999999997</v>
      </c>
      <c r="F12" s="46">
        <v>96.61904761904762</v>
      </c>
      <c r="G12" s="46">
        <v>94.974747474747474</v>
      </c>
      <c r="H12" s="46">
        <v>96.218999999999994</v>
      </c>
      <c r="I12" s="46">
        <v>98.6</v>
      </c>
      <c r="J12" s="46">
        <v>98.32</v>
      </c>
      <c r="K12" s="46">
        <v>97.533333333333331</v>
      </c>
      <c r="L12" s="44">
        <v>96</v>
      </c>
      <c r="M12" s="42">
        <f t="shared" si="0"/>
        <v>96.70805223665225</v>
      </c>
      <c r="N12" s="42">
        <f t="shared" si="2"/>
        <v>3.6252525252525203</v>
      </c>
      <c r="O12" s="17">
        <v>91</v>
      </c>
      <c r="P12" s="18">
        <v>101</v>
      </c>
      <c r="Q12" s="54">
        <f t="shared" si="1"/>
        <v>100.52361595049457</v>
      </c>
    </row>
    <row r="13" spans="1:18" ht="15.95" customHeight="1" x14ac:dyDescent="0.25">
      <c r="A13" s="87">
        <v>11</v>
      </c>
      <c r="B13" s="46">
        <v>96.15</v>
      </c>
      <c r="C13" s="47">
        <v>96.278787878787867</v>
      </c>
      <c r="D13" s="42">
        <v>95.238095238095241</v>
      </c>
      <c r="E13" s="42">
        <v>94.983999999999995</v>
      </c>
      <c r="F13" s="46">
        <v>96.7</v>
      </c>
      <c r="G13" s="46">
        <v>94.692708333333343</v>
      </c>
      <c r="H13" s="46">
        <v>96.066000000000003</v>
      </c>
      <c r="I13" s="46">
        <v>99</v>
      </c>
      <c r="J13" s="46">
        <v>98.27</v>
      </c>
      <c r="K13" s="46">
        <v>97.13333333333334</v>
      </c>
      <c r="L13" s="44">
        <v>96</v>
      </c>
      <c r="M13" s="42">
        <f t="shared" si="0"/>
        <v>96.451292478354986</v>
      </c>
      <c r="N13" s="42">
        <f t="shared" si="2"/>
        <v>4.3072916666666572</v>
      </c>
      <c r="O13" s="17">
        <v>91</v>
      </c>
      <c r="P13" s="18">
        <v>101</v>
      </c>
      <c r="Q13" s="54">
        <f t="shared" si="1"/>
        <v>100.256725875287</v>
      </c>
    </row>
    <row r="14" spans="1:18" ht="15.95" customHeight="1" x14ac:dyDescent="0.25">
      <c r="A14" s="87">
        <v>12</v>
      </c>
      <c r="B14" s="46">
        <v>96.5</v>
      </c>
      <c r="C14" s="47">
        <v>94.993617021276577</v>
      </c>
      <c r="D14" s="42">
        <v>95.38095238095238</v>
      </c>
      <c r="E14" s="42">
        <v>94.596999999999994</v>
      </c>
      <c r="F14" s="46">
        <v>97</v>
      </c>
      <c r="G14" s="46">
        <v>94.692708333333343</v>
      </c>
      <c r="H14" s="46">
        <v>95.93</v>
      </c>
      <c r="I14" s="46">
        <v>98.9</v>
      </c>
      <c r="J14" s="46">
        <v>98.98</v>
      </c>
      <c r="K14" s="46">
        <v>97.384615384615387</v>
      </c>
      <c r="L14" s="44">
        <v>96</v>
      </c>
      <c r="M14" s="42">
        <f t="shared" si="0"/>
        <v>96.435889312017778</v>
      </c>
      <c r="N14" s="42">
        <f t="shared" si="2"/>
        <v>4.3830000000000098</v>
      </c>
      <c r="O14" s="17">
        <v>91</v>
      </c>
      <c r="P14" s="18">
        <v>101</v>
      </c>
      <c r="Q14" s="54">
        <f t="shared" si="1"/>
        <v>100.24071498538186</v>
      </c>
    </row>
    <row r="15" spans="1:18" ht="15.95" customHeight="1" x14ac:dyDescent="0.25">
      <c r="A15" s="87">
        <v>1</v>
      </c>
      <c r="B15" s="46">
        <v>95.8</v>
      </c>
      <c r="C15" s="47">
        <v>95.26363636363638</v>
      </c>
      <c r="D15" s="42">
        <v>96.333333333333329</v>
      </c>
      <c r="E15" s="42">
        <v>94.411000000000001</v>
      </c>
      <c r="F15" s="46">
        <v>96.5</v>
      </c>
      <c r="G15" s="46">
        <v>94.445454545454538</v>
      </c>
      <c r="H15" s="46">
        <v>95.81</v>
      </c>
      <c r="I15" s="46">
        <v>98.1</v>
      </c>
      <c r="J15" s="46">
        <v>98.98</v>
      </c>
      <c r="K15" s="46">
        <v>98.533333333333331</v>
      </c>
      <c r="L15" s="44">
        <v>96</v>
      </c>
      <c r="M15" s="42">
        <f t="shared" si="0"/>
        <v>96.417675757575751</v>
      </c>
      <c r="N15" s="42">
        <f t="shared" si="2"/>
        <v>4.5690000000000026</v>
      </c>
      <c r="O15" s="17">
        <v>91</v>
      </c>
      <c r="P15" s="18">
        <v>101</v>
      </c>
      <c r="Q15" s="54">
        <f t="shared" si="1"/>
        <v>100.22178282503451</v>
      </c>
      <c r="R15" s="7"/>
    </row>
    <row r="16" spans="1:18" ht="15.95" customHeight="1" x14ac:dyDescent="0.25">
      <c r="A16" s="87">
        <v>2</v>
      </c>
      <c r="B16" s="46">
        <v>96.4</v>
      </c>
      <c r="C16" s="47">
        <v>95.589887640449462</v>
      </c>
      <c r="D16" s="42">
        <v>97.529411764705884</v>
      </c>
      <c r="E16" s="42">
        <v>94.887</v>
      </c>
      <c r="F16" s="46">
        <v>96.4</v>
      </c>
      <c r="G16" s="46">
        <v>96.161111111111097</v>
      </c>
      <c r="H16" s="46">
        <v>96.176000000000002</v>
      </c>
      <c r="I16" s="46">
        <v>97.9</v>
      </c>
      <c r="J16" s="46">
        <v>98.06</v>
      </c>
      <c r="K16" s="46">
        <v>97.785714285714292</v>
      </c>
      <c r="L16" s="44">
        <v>96</v>
      </c>
      <c r="M16" s="42">
        <f t="shared" si="0"/>
        <v>96.68891248019807</v>
      </c>
      <c r="N16" s="42">
        <f t="shared" si="2"/>
        <v>3.1730000000000018</v>
      </c>
      <c r="O16" s="17">
        <v>91</v>
      </c>
      <c r="P16" s="18">
        <v>101</v>
      </c>
      <c r="Q16" s="54">
        <f t="shared" si="1"/>
        <v>100.50372104533736</v>
      </c>
      <c r="R16" s="7"/>
    </row>
    <row r="17" spans="1:18" ht="15.95" customHeight="1" x14ac:dyDescent="0.25">
      <c r="A17" s="87">
        <v>3</v>
      </c>
      <c r="B17" s="46">
        <v>96.3125</v>
      </c>
      <c r="C17" s="47">
        <v>96</v>
      </c>
      <c r="D17" s="42">
        <v>96.6</v>
      </c>
      <c r="E17" s="42">
        <v>94.495000000000005</v>
      </c>
      <c r="F17" s="46">
        <v>96.571428571428569</v>
      </c>
      <c r="G17" s="46">
        <v>95.708333333333314</v>
      </c>
      <c r="H17" s="46">
        <v>95.858000000000004</v>
      </c>
      <c r="I17" s="46">
        <v>96.8</v>
      </c>
      <c r="J17" s="46">
        <v>97.76</v>
      </c>
      <c r="K17" s="46">
        <v>97.6</v>
      </c>
      <c r="L17" s="44">
        <v>96</v>
      </c>
      <c r="M17" s="42">
        <f t="shared" si="0"/>
        <v>96.370526190476184</v>
      </c>
      <c r="N17" s="42">
        <f t="shared" si="2"/>
        <v>3.2650000000000006</v>
      </c>
      <c r="O17" s="17">
        <v>91</v>
      </c>
      <c r="P17" s="18">
        <v>101</v>
      </c>
      <c r="Q17" s="54">
        <f t="shared" si="1"/>
        <v>100.1727729973549</v>
      </c>
      <c r="R17" s="7"/>
    </row>
    <row r="18" spans="1:18" ht="15.95" customHeight="1" x14ac:dyDescent="0.25">
      <c r="A18" s="87">
        <v>4</v>
      </c>
      <c r="B18" s="46">
        <v>96.34615384615384</v>
      </c>
      <c r="C18" s="47">
        <v>95.651648351648348</v>
      </c>
      <c r="D18" s="42">
        <v>96.63636363636364</v>
      </c>
      <c r="E18" s="42">
        <v>94.944000000000003</v>
      </c>
      <c r="F18" s="46">
        <v>97.142857142857139</v>
      </c>
      <c r="G18" s="46">
        <v>96.033333333333346</v>
      </c>
      <c r="H18" s="46">
        <v>95.766999999999996</v>
      </c>
      <c r="I18" s="46">
        <v>96.8</v>
      </c>
      <c r="J18" s="46">
        <v>98.44</v>
      </c>
      <c r="K18" s="46">
        <v>98.86666666666666</v>
      </c>
      <c r="L18" s="44">
        <v>96</v>
      </c>
      <c r="M18" s="42">
        <f t="shared" si="0"/>
        <v>96.662802297702285</v>
      </c>
      <c r="N18" s="42">
        <f t="shared" si="2"/>
        <v>3.9226666666666574</v>
      </c>
      <c r="O18" s="17">
        <v>91</v>
      </c>
      <c r="P18" s="18">
        <v>101</v>
      </c>
      <c r="Q18" s="54">
        <f t="shared" si="1"/>
        <v>100.4765806997622</v>
      </c>
      <c r="R18" s="7"/>
    </row>
    <row r="19" spans="1:18" ht="15.95" customHeight="1" x14ac:dyDescent="0.25">
      <c r="A19" s="87">
        <v>5</v>
      </c>
      <c r="B19" s="46">
        <v>96.090909090909093</v>
      </c>
      <c r="C19" s="47">
        <v>96.151685393258433</v>
      </c>
      <c r="D19" s="42">
        <v>96.4</v>
      </c>
      <c r="E19" s="42">
        <v>95.545000000000002</v>
      </c>
      <c r="F19" s="46">
        <v>97.083333333333329</v>
      </c>
      <c r="G19" s="46">
        <v>96.468421052631584</v>
      </c>
      <c r="H19" s="46">
        <v>95.914000000000001</v>
      </c>
      <c r="I19" s="46">
        <v>97.3</v>
      </c>
      <c r="J19" s="46">
        <v>98.5</v>
      </c>
      <c r="K19" s="46">
        <v>98.15789473684211</v>
      </c>
      <c r="L19" s="44">
        <v>96</v>
      </c>
      <c r="M19" s="42">
        <f t="shared" si="0"/>
        <v>96.761124360697437</v>
      </c>
      <c r="N19" s="42">
        <f t="shared" si="2"/>
        <v>2.9549999999999983</v>
      </c>
      <c r="O19" s="17">
        <v>91</v>
      </c>
      <c r="P19" s="18">
        <v>101</v>
      </c>
      <c r="Q19" s="54">
        <f t="shared" si="1"/>
        <v>100.57878200638967</v>
      </c>
    </row>
    <row r="20" spans="1:18" ht="15.95" customHeight="1" x14ac:dyDescent="0.25">
      <c r="A20" s="87">
        <v>6</v>
      </c>
      <c r="B20" s="46"/>
      <c r="C20" s="66"/>
      <c r="D20" s="66"/>
      <c r="E20" s="66"/>
      <c r="F20" s="66"/>
      <c r="G20" s="66"/>
      <c r="H20" s="66"/>
      <c r="I20" s="66"/>
      <c r="J20" s="66"/>
      <c r="K20" s="66"/>
      <c r="L20" s="44">
        <v>96</v>
      </c>
      <c r="M20" s="42"/>
      <c r="N20" s="42">
        <f t="shared" si="2"/>
        <v>0</v>
      </c>
      <c r="O20" s="17">
        <v>91</v>
      </c>
      <c r="P20" s="18">
        <v>101</v>
      </c>
      <c r="Q20" s="54">
        <f t="shared" si="1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125" customWidth="1"/>
    <col min="15" max="16" width="2.625" customWidth="1"/>
  </cols>
  <sheetData>
    <row r="1" spans="1:18" ht="20.100000000000001" customHeight="1" x14ac:dyDescent="0.3">
      <c r="F1" s="15" t="s">
        <v>61</v>
      </c>
    </row>
    <row r="2" spans="1:18" ht="15.95" customHeight="1" x14ac:dyDescent="0.25">
      <c r="A2" s="1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17" t="s">
        <v>30</v>
      </c>
      <c r="P2" s="18" t="s">
        <v>31</v>
      </c>
      <c r="Q2" s="14" t="s">
        <v>128</v>
      </c>
    </row>
    <row r="3" spans="1:18" ht="15.95" customHeight="1" x14ac:dyDescent="0.25">
      <c r="A3" s="87">
        <v>1</v>
      </c>
      <c r="B3" s="47">
        <v>71.054054054054049</v>
      </c>
      <c r="C3" s="47">
        <v>72.210869565217379</v>
      </c>
      <c r="D3" s="42">
        <v>71.9375</v>
      </c>
      <c r="E3" s="42">
        <v>72.843999999999994</v>
      </c>
      <c r="F3" s="47"/>
      <c r="G3" s="47">
        <v>70.25</v>
      </c>
      <c r="H3" s="46">
        <v>72</v>
      </c>
      <c r="I3" s="47">
        <v>70.400000000000006</v>
      </c>
      <c r="J3" s="47"/>
      <c r="K3" s="47"/>
      <c r="L3" s="43">
        <v>71</v>
      </c>
      <c r="M3" s="42">
        <f t="shared" ref="M3:M19" si="0">AVERAGE(B3:K3)</f>
        <v>71.528060517038767</v>
      </c>
      <c r="N3" s="42">
        <f>MAX(B3:K3)-MIN(B3:K3)</f>
        <v>2.5939999999999941</v>
      </c>
      <c r="O3" s="17">
        <v>67</v>
      </c>
      <c r="P3" s="18">
        <v>75</v>
      </c>
      <c r="Q3" s="54">
        <f>M3/M3*100</f>
        <v>100</v>
      </c>
    </row>
    <row r="4" spans="1:18" ht="15.95" customHeight="1" x14ac:dyDescent="0.25">
      <c r="A4" s="87">
        <v>2</v>
      </c>
      <c r="B4" s="47">
        <v>70.705882352941174</v>
      </c>
      <c r="C4" s="47">
        <v>72.182051282051276</v>
      </c>
      <c r="D4" s="42">
        <v>71.944444444444443</v>
      </c>
      <c r="E4" s="42">
        <v>72.588999999999999</v>
      </c>
      <c r="F4" s="47">
        <v>70.5625</v>
      </c>
      <c r="G4" s="47">
        <v>70.195402298850567</v>
      </c>
      <c r="H4" s="46">
        <v>71.555999999999997</v>
      </c>
      <c r="I4" s="47">
        <v>71.099999999999994</v>
      </c>
      <c r="J4" s="47">
        <v>72.930000000000007</v>
      </c>
      <c r="K4" s="47"/>
      <c r="L4" s="43">
        <v>71</v>
      </c>
      <c r="M4" s="42">
        <f t="shared" si="0"/>
        <v>71.529475597587506</v>
      </c>
      <c r="N4" s="42">
        <f t="shared" ref="N4:N17" si="1">MAX(B4:K4)-MIN(B4:K4)</f>
        <v>2.7345977011494398</v>
      </c>
      <c r="O4" s="17">
        <v>67</v>
      </c>
      <c r="P4" s="18">
        <v>75</v>
      </c>
      <c r="Q4" s="54">
        <f t="shared" ref="Q4:Q17" si="2">M4/M$3*100</f>
        <v>100.00197835721885</v>
      </c>
    </row>
    <row r="5" spans="1:18" ht="15.95" customHeight="1" x14ac:dyDescent="0.25">
      <c r="A5" s="87">
        <v>3</v>
      </c>
      <c r="B5" s="47">
        <v>70.973684210526315</v>
      </c>
      <c r="C5" s="47">
        <v>71.802469135802454</v>
      </c>
      <c r="D5" s="42">
        <v>71.3</v>
      </c>
      <c r="E5" s="42">
        <v>72.462000000000003</v>
      </c>
      <c r="F5" s="47">
        <v>70.8</v>
      </c>
      <c r="G5" s="47">
        <v>70.358974358974351</v>
      </c>
      <c r="H5" s="46">
        <v>71.924000000000007</v>
      </c>
      <c r="I5" s="47">
        <v>70.8</v>
      </c>
      <c r="J5" s="47">
        <v>72.209999999999994</v>
      </c>
      <c r="K5" s="47">
        <v>70.400000000000006</v>
      </c>
      <c r="L5" s="43">
        <v>71</v>
      </c>
      <c r="M5" s="42">
        <f t="shared" si="0"/>
        <v>71.303112770530305</v>
      </c>
      <c r="N5" s="42">
        <f t="shared" si="1"/>
        <v>2.1030256410256527</v>
      </c>
      <c r="O5" s="17">
        <v>67</v>
      </c>
      <c r="P5" s="18">
        <v>75</v>
      </c>
      <c r="Q5" s="54">
        <f t="shared" si="2"/>
        <v>99.68551118975904</v>
      </c>
    </row>
    <row r="6" spans="1:18" ht="15.95" customHeight="1" x14ac:dyDescent="0.25">
      <c r="A6" s="87">
        <v>4</v>
      </c>
      <c r="B6" s="47">
        <v>70.921052631578945</v>
      </c>
      <c r="C6" s="47">
        <v>71.963218390804627</v>
      </c>
      <c r="D6" s="42">
        <v>71.6875</v>
      </c>
      <c r="E6" s="42">
        <v>72.647000000000006</v>
      </c>
      <c r="F6" s="47">
        <v>70.89473684210526</v>
      </c>
      <c r="G6" s="47">
        <v>70.202777777777769</v>
      </c>
      <c r="H6" s="46">
        <v>71.727000000000004</v>
      </c>
      <c r="I6" s="47">
        <v>71.3</v>
      </c>
      <c r="J6" s="47">
        <v>71.849999999999994</v>
      </c>
      <c r="K6" s="47">
        <v>69.8</v>
      </c>
      <c r="L6" s="43">
        <v>71</v>
      </c>
      <c r="M6" s="42">
        <f t="shared" si="0"/>
        <v>71.299328564226656</v>
      </c>
      <c r="N6" s="42">
        <f t="shared" si="1"/>
        <v>2.8470000000000084</v>
      </c>
      <c r="O6" s="17">
        <v>67</v>
      </c>
      <c r="P6" s="18">
        <v>75</v>
      </c>
      <c r="Q6" s="54">
        <f t="shared" si="2"/>
        <v>99.680220669820031</v>
      </c>
    </row>
    <row r="7" spans="1:18" ht="15.95" customHeight="1" x14ac:dyDescent="0.25">
      <c r="A7" s="87">
        <v>5</v>
      </c>
      <c r="B7" s="47">
        <v>70.96875</v>
      </c>
      <c r="C7" s="47">
        <v>71.326190476190476</v>
      </c>
      <c r="D7" s="42">
        <v>70.733333333333334</v>
      </c>
      <c r="E7" s="42">
        <v>72.72</v>
      </c>
      <c r="F7" s="47">
        <v>70.736842105263165</v>
      </c>
      <c r="G7" s="47">
        <v>70.34782608695653</v>
      </c>
      <c r="H7" s="46">
        <v>71.796000000000006</v>
      </c>
      <c r="I7" s="47">
        <v>71.5</v>
      </c>
      <c r="J7" s="42">
        <v>71.83</v>
      </c>
      <c r="K7" s="47">
        <v>69.857142857142861</v>
      </c>
      <c r="L7" s="43">
        <v>71</v>
      </c>
      <c r="M7" s="42">
        <f t="shared" si="0"/>
        <v>71.181608485888646</v>
      </c>
      <c r="N7" s="42">
        <f t="shared" si="1"/>
        <v>2.8628571428571377</v>
      </c>
      <c r="O7" s="17">
        <v>67</v>
      </c>
      <c r="P7" s="18">
        <v>75</v>
      </c>
      <c r="Q7" s="54">
        <f t="shared" si="2"/>
        <v>99.515641793380382</v>
      </c>
    </row>
    <row r="8" spans="1:18" ht="15.95" customHeight="1" x14ac:dyDescent="0.25">
      <c r="A8" s="87">
        <v>6</v>
      </c>
      <c r="B8" s="47">
        <v>71.117647058823536</v>
      </c>
      <c r="C8" s="47">
        <v>71.325842696629209</v>
      </c>
      <c r="D8" s="42">
        <v>72.217391304347828</v>
      </c>
      <c r="E8" s="42">
        <v>72.622</v>
      </c>
      <c r="F8" s="47">
        <v>70.909090909090907</v>
      </c>
      <c r="G8" s="47">
        <v>70.171296296296291</v>
      </c>
      <c r="H8" s="46">
        <v>72.016000000000005</v>
      </c>
      <c r="I8" s="47">
        <v>71.2</v>
      </c>
      <c r="J8" s="47">
        <v>72.17</v>
      </c>
      <c r="K8" s="47">
        <v>70.599999999999994</v>
      </c>
      <c r="L8" s="43">
        <v>71</v>
      </c>
      <c r="M8" s="42">
        <f t="shared" si="0"/>
        <v>71.434926826518776</v>
      </c>
      <c r="N8" s="42">
        <f t="shared" si="1"/>
        <v>2.4507037037037094</v>
      </c>
      <c r="O8" s="17">
        <v>67</v>
      </c>
      <c r="P8" s="18">
        <v>75</v>
      </c>
      <c r="Q8" s="54">
        <f t="shared" si="2"/>
        <v>99.869794190074813</v>
      </c>
    </row>
    <row r="9" spans="1:18" ht="15.95" customHeight="1" x14ac:dyDescent="0.25">
      <c r="A9" s="87">
        <v>7</v>
      </c>
      <c r="B9" s="47">
        <v>71.25</v>
      </c>
      <c r="C9" s="47">
        <v>71.868604651162784</v>
      </c>
      <c r="D9" s="42">
        <v>72.888888888888886</v>
      </c>
      <c r="E9" s="42">
        <v>72.771000000000001</v>
      </c>
      <c r="F9" s="47">
        <v>70.849999999999994</v>
      </c>
      <c r="G9" s="47">
        <v>70.263888888888886</v>
      </c>
      <c r="H9" s="46">
        <v>72.177999999999997</v>
      </c>
      <c r="I9" s="47">
        <v>71.7</v>
      </c>
      <c r="J9" s="47">
        <v>71.959999999999994</v>
      </c>
      <c r="K9" s="47">
        <v>69.533333333333331</v>
      </c>
      <c r="L9" s="43">
        <v>71</v>
      </c>
      <c r="M9" s="42">
        <f t="shared" si="0"/>
        <v>71.52637157622739</v>
      </c>
      <c r="N9" s="42">
        <f t="shared" si="1"/>
        <v>3.3555555555555543</v>
      </c>
      <c r="O9" s="17">
        <v>67</v>
      </c>
      <c r="P9" s="18">
        <v>75</v>
      </c>
      <c r="Q9" s="54">
        <f t="shared" si="2"/>
        <v>99.997638771694398</v>
      </c>
    </row>
    <row r="10" spans="1:18" ht="15.95" customHeight="1" x14ac:dyDescent="0.25">
      <c r="A10" s="87">
        <v>8</v>
      </c>
      <c r="B10" s="47">
        <v>70.538461538461533</v>
      </c>
      <c r="C10" s="47">
        <v>72.462068965517219</v>
      </c>
      <c r="D10" s="42">
        <v>71.130434782608702</v>
      </c>
      <c r="E10" s="42">
        <v>72.510999999999996</v>
      </c>
      <c r="F10" s="47">
        <v>70.900000000000006</v>
      </c>
      <c r="G10" s="47">
        <v>70.30747126436782</v>
      </c>
      <c r="H10" s="46">
        <v>72.361000000000004</v>
      </c>
      <c r="I10" s="47">
        <v>72</v>
      </c>
      <c r="J10" s="47">
        <v>72.42</v>
      </c>
      <c r="K10" s="47">
        <v>69.642857142857139</v>
      </c>
      <c r="L10" s="43">
        <v>71</v>
      </c>
      <c r="M10" s="42">
        <f t="shared" si="0"/>
        <v>71.427329369381226</v>
      </c>
      <c r="N10" s="42">
        <f t="shared" si="1"/>
        <v>2.8681428571428569</v>
      </c>
      <c r="O10" s="17">
        <v>67</v>
      </c>
      <c r="P10" s="18">
        <v>75</v>
      </c>
      <c r="Q10" s="54">
        <f t="shared" si="2"/>
        <v>99.859172544412061</v>
      </c>
    </row>
    <row r="11" spans="1:18" ht="15.95" customHeight="1" x14ac:dyDescent="0.25">
      <c r="A11" s="87">
        <v>9</v>
      </c>
      <c r="B11" s="47">
        <v>70.590909090909093</v>
      </c>
      <c r="C11" s="47">
        <v>72.278021978021997</v>
      </c>
      <c r="D11" s="42">
        <v>70.5</v>
      </c>
      <c r="E11" s="42">
        <v>73.102999999999994</v>
      </c>
      <c r="F11" s="47">
        <v>70.75</v>
      </c>
      <c r="G11" s="47">
        <v>70.371527777777771</v>
      </c>
      <c r="H11" s="46">
        <v>72.28</v>
      </c>
      <c r="I11" s="47">
        <v>71.900000000000006</v>
      </c>
      <c r="J11" s="47">
        <v>71.989999999999995</v>
      </c>
      <c r="K11" s="47">
        <v>69.599999999999994</v>
      </c>
      <c r="L11" s="43">
        <v>71</v>
      </c>
      <c r="M11" s="42">
        <f t="shared" si="0"/>
        <v>71.336345884670891</v>
      </c>
      <c r="N11" s="42">
        <f t="shared" si="1"/>
        <v>3.5030000000000001</v>
      </c>
      <c r="O11" s="17">
        <v>67</v>
      </c>
      <c r="P11" s="18">
        <v>75</v>
      </c>
      <c r="Q11" s="54">
        <f t="shared" si="2"/>
        <v>99.731972835580791</v>
      </c>
    </row>
    <row r="12" spans="1:18" ht="15.95" customHeight="1" x14ac:dyDescent="0.25">
      <c r="A12" s="87">
        <v>10</v>
      </c>
      <c r="B12" s="47">
        <v>70.349999999999994</v>
      </c>
      <c r="C12" s="47">
        <v>72.33294117647057</v>
      </c>
      <c r="D12" s="42">
        <v>70.6875</v>
      </c>
      <c r="E12" s="42">
        <v>72.787999999999997</v>
      </c>
      <c r="F12" s="47">
        <v>70.857142857142861</v>
      </c>
      <c r="G12" s="47">
        <v>70.045977011494244</v>
      </c>
      <c r="H12" s="46">
        <v>72.156999999999996</v>
      </c>
      <c r="I12" s="47">
        <v>71.7</v>
      </c>
      <c r="J12" s="47">
        <v>72.099999999999994</v>
      </c>
      <c r="K12" s="47">
        <v>70.933333333333337</v>
      </c>
      <c r="L12" s="43">
        <v>71</v>
      </c>
      <c r="M12" s="42">
        <f t="shared" si="0"/>
        <v>71.395189437844095</v>
      </c>
      <c r="N12" s="42">
        <f t="shared" si="1"/>
        <v>2.7420229885057523</v>
      </c>
      <c r="O12" s="17">
        <v>67</v>
      </c>
      <c r="P12" s="18">
        <v>75</v>
      </c>
      <c r="Q12" s="54">
        <f t="shared" si="2"/>
        <v>99.81423922550924</v>
      </c>
    </row>
    <row r="13" spans="1:18" ht="15.95" customHeight="1" x14ac:dyDescent="0.25">
      <c r="A13" s="87">
        <v>11</v>
      </c>
      <c r="B13" s="47">
        <v>70.400000000000006</v>
      </c>
      <c r="C13" s="47">
        <v>72.281318681318652</v>
      </c>
      <c r="D13" s="42">
        <v>70.849999999999994</v>
      </c>
      <c r="E13" s="42">
        <v>73.968000000000004</v>
      </c>
      <c r="F13" s="47">
        <v>70.849999999999994</v>
      </c>
      <c r="G13" s="47">
        <v>70.117647058823536</v>
      </c>
      <c r="H13" s="46">
        <v>72.173000000000002</v>
      </c>
      <c r="I13" s="47">
        <v>71.599999999999994</v>
      </c>
      <c r="J13" s="47">
        <v>72.099999999999994</v>
      </c>
      <c r="K13" s="47">
        <v>70.8</v>
      </c>
      <c r="L13" s="43">
        <v>71</v>
      </c>
      <c r="M13" s="42">
        <f t="shared" si="0"/>
        <v>71.513996574014215</v>
      </c>
      <c r="N13" s="42">
        <f t="shared" si="1"/>
        <v>3.8503529411764674</v>
      </c>
      <c r="O13" s="17">
        <v>67</v>
      </c>
      <c r="P13" s="18">
        <v>75</v>
      </c>
      <c r="Q13" s="54">
        <f t="shared" si="2"/>
        <v>99.98033786611451</v>
      </c>
    </row>
    <row r="14" spans="1:18" ht="15.95" customHeight="1" x14ac:dyDescent="0.25">
      <c r="A14" s="87">
        <v>12</v>
      </c>
      <c r="B14" s="47">
        <v>70.7</v>
      </c>
      <c r="C14" s="47">
        <v>71.785106382978711</v>
      </c>
      <c r="D14" s="42">
        <v>71.84210526315789</v>
      </c>
      <c r="E14" s="42">
        <v>73.144999999999996</v>
      </c>
      <c r="F14" s="47">
        <v>70.84210526315789</v>
      </c>
      <c r="G14" s="46">
        <v>70.117647058823536</v>
      </c>
      <c r="H14" s="46">
        <v>71.653999999999996</v>
      </c>
      <c r="I14" s="47">
        <v>71.7</v>
      </c>
      <c r="J14" s="47">
        <v>72.180000000000007</v>
      </c>
      <c r="K14" s="47">
        <v>71.15384615384616</v>
      </c>
      <c r="L14" s="43">
        <v>71</v>
      </c>
      <c r="M14" s="42">
        <f t="shared" si="0"/>
        <v>71.511981012196429</v>
      </c>
      <c r="N14" s="42">
        <f t="shared" si="1"/>
        <v>3.0273529411764599</v>
      </c>
      <c r="O14" s="17">
        <v>67</v>
      </c>
      <c r="P14" s="18">
        <v>75</v>
      </c>
      <c r="Q14" s="54">
        <f t="shared" si="2"/>
        <v>99.977520004420498</v>
      </c>
    </row>
    <row r="15" spans="1:18" ht="15.95" customHeight="1" x14ac:dyDescent="0.25">
      <c r="A15" s="87">
        <v>1</v>
      </c>
      <c r="B15" s="47">
        <v>71.099999999999994</v>
      </c>
      <c r="C15" s="47">
        <v>72.083928571428572</v>
      </c>
      <c r="D15" s="42">
        <v>71.411764705882348</v>
      </c>
      <c r="E15" s="42">
        <v>73.183000000000007</v>
      </c>
      <c r="F15" s="47">
        <v>70.7</v>
      </c>
      <c r="G15" s="47">
        <v>70.393749999999997</v>
      </c>
      <c r="H15" s="46">
        <v>71.686000000000007</v>
      </c>
      <c r="I15" s="47">
        <v>71.900000000000006</v>
      </c>
      <c r="J15" s="47">
        <v>72.400000000000006</v>
      </c>
      <c r="K15" s="47">
        <v>72.599999999999994</v>
      </c>
      <c r="L15" s="43">
        <v>71</v>
      </c>
      <c r="M15" s="42">
        <f t="shared" si="0"/>
        <v>71.745844327731092</v>
      </c>
      <c r="N15" s="42">
        <f t="shared" si="1"/>
        <v>2.7892500000000098</v>
      </c>
      <c r="O15" s="17">
        <v>67</v>
      </c>
      <c r="P15" s="18">
        <v>75</v>
      </c>
      <c r="Q15" s="54">
        <f t="shared" si="2"/>
        <v>100.30447325024345</v>
      </c>
      <c r="R15" s="7"/>
    </row>
    <row r="16" spans="1:18" ht="15.95" customHeight="1" x14ac:dyDescent="0.25">
      <c r="A16" s="87">
        <v>2</v>
      </c>
      <c r="B16" s="47">
        <v>71.2</v>
      </c>
      <c r="C16" s="47">
        <v>71.780000000000015</v>
      </c>
      <c r="D16" s="42">
        <v>71.777777777777771</v>
      </c>
      <c r="E16" s="42">
        <v>73.356999999999999</v>
      </c>
      <c r="F16" s="47">
        <v>70.5</v>
      </c>
      <c r="G16" s="47">
        <v>70.004347826086956</v>
      </c>
      <c r="H16" s="46">
        <v>71.849999999999994</v>
      </c>
      <c r="I16" s="47">
        <v>71.400000000000006</v>
      </c>
      <c r="J16" s="47">
        <v>72.08</v>
      </c>
      <c r="K16" s="47">
        <v>72.142857142857139</v>
      </c>
      <c r="L16" s="43">
        <v>71</v>
      </c>
      <c r="M16" s="42">
        <f t="shared" si="0"/>
        <v>71.609198274672195</v>
      </c>
      <c r="N16" s="42">
        <f t="shared" si="1"/>
        <v>3.352652173913043</v>
      </c>
      <c r="O16" s="17">
        <v>67</v>
      </c>
      <c r="P16" s="18">
        <v>75</v>
      </c>
      <c r="Q16" s="54">
        <f t="shared" si="2"/>
        <v>100.11343486325077</v>
      </c>
      <c r="R16" s="7"/>
    </row>
    <row r="17" spans="1:18" ht="15.95" customHeight="1" x14ac:dyDescent="0.25">
      <c r="A17" s="87">
        <v>3</v>
      </c>
      <c r="B17" s="47">
        <v>70.8125</v>
      </c>
      <c r="C17" s="47">
        <v>71.7</v>
      </c>
      <c r="D17" s="42">
        <v>71.84210526315789</v>
      </c>
      <c r="E17" s="42">
        <v>73.504999999999995</v>
      </c>
      <c r="F17" s="47">
        <v>70.428571428571431</v>
      </c>
      <c r="G17" s="47">
        <v>70.145833333333329</v>
      </c>
      <c r="H17" s="46">
        <v>71.388999999999996</v>
      </c>
      <c r="I17" s="47">
        <v>71.099999999999994</v>
      </c>
      <c r="J17" s="47">
        <v>72.3</v>
      </c>
      <c r="K17" s="47">
        <v>71.933333333333337</v>
      </c>
      <c r="L17" s="43">
        <v>71</v>
      </c>
      <c r="M17" s="42">
        <f t="shared" si="0"/>
        <v>71.515634335839579</v>
      </c>
      <c r="N17" s="42">
        <f t="shared" si="1"/>
        <v>3.3591666666666669</v>
      </c>
      <c r="O17" s="17">
        <v>67</v>
      </c>
      <c r="P17" s="18">
        <v>75</v>
      </c>
      <c r="Q17" s="54">
        <f t="shared" si="2"/>
        <v>99.982627543499206</v>
      </c>
      <c r="R17" s="7"/>
    </row>
    <row r="18" spans="1:18" ht="15.95" customHeight="1" x14ac:dyDescent="0.25">
      <c r="A18" s="87">
        <v>4</v>
      </c>
      <c r="B18" s="47">
        <v>70.692307692307693</v>
      </c>
      <c r="C18" s="47">
        <v>71.650000000000006</v>
      </c>
      <c r="D18" s="42">
        <v>71.277777777777771</v>
      </c>
      <c r="E18" s="42">
        <v>73.352999999999994</v>
      </c>
      <c r="F18" s="47">
        <v>71.142857142857139</v>
      </c>
      <c r="G18" s="47">
        <v>70.21250000000002</v>
      </c>
      <c r="H18" s="46">
        <v>71.593999999999994</v>
      </c>
      <c r="I18" s="47">
        <v>70.8</v>
      </c>
      <c r="J18" s="47">
        <v>72.31</v>
      </c>
      <c r="K18" s="47">
        <v>72.733333333333334</v>
      </c>
      <c r="L18" s="43">
        <v>71</v>
      </c>
      <c r="M18" s="42">
        <f t="shared" si="0"/>
        <v>71.576577594627594</v>
      </c>
      <c r="N18" s="42">
        <f>MAX(B18:K18)-MIN(B18:K18)</f>
        <v>3.1404999999999745</v>
      </c>
      <c r="O18" s="17">
        <v>67</v>
      </c>
      <c r="P18" s="18">
        <v>75</v>
      </c>
      <c r="Q18" s="54">
        <f>M18/M$3*100</f>
        <v>100.06782943258649</v>
      </c>
    </row>
    <row r="19" spans="1:18" ht="15.95" customHeight="1" x14ac:dyDescent="0.25">
      <c r="A19" s="87">
        <v>5</v>
      </c>
      <c r="B19" s="47">
        <v>71.227272727272734</v>
      </c>
      <c r="C19" s="47">
        <v>71.696774193548364</v>
      </c>
      <c r="D19" s="42">
        <v>72.352941176470594</v>
      </c>
      <c r="E19" s="42">
        <v>73.379000000000005</v>
      </c>
      <c r="F19" s="47">
        <v>70.583333333333329</v>
      </c>
      <c r="G19" s="47">
        <v>70.25789473684209</v>
      </c>
      <c r="H19" s="46">
        <v>71.373000000000005</v>
      </c>
      <c r="I19" s="47">
        <v>70.8</v>
      </c>
      <c r="J19" s="47">
        <v>72.38</v>
      </c>
      <c r="K19" s="47">
        <v>71.666666666666671</v>
      </c>
      <c r="L19" s="43">
        <v>71</v>
      </c>
      <c r="M19" s="42">
        <f t="shared" si="0"/>
        <v>71.571688283413366</v>
      </c>
      <c r="N19" s="42">
        <f>MAX(B19:K19)-MIN(B19:K19)</f>
        <v>3.121105263157915</v>
      </c>
      <c r="O19" s="17">
        <v>67</v>
      </c>
      <c r="P19" s="18">
        <v>75</v>
      </c>
      <c r="Q19" s="54">
        <f>M19/M$3*100</f>
        <v>100.0609939177146</v>
      </c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3">
        <v>71</v>
      </c>
      <c r="M20" s="42"/>
      <c r="N20" s="42">
        <f>MAX(B20:K20)-MIN(B20:K20)</f>
        <v>0</v>
      </c>
      <c r="O20" s="17">
        <v>67</v>
      </c>
      <c r="P20" s="18">
        <v>75</v>
      </c>
      <c r="Q20" s="54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7.875" customWidth="1"/>
    <col min="4" max="5" width="8.625" customWidth="1"/>
    <col min="6" max="6" width="9.5" customWidth="1"/>
    <col min="7" max="8" width="8.625" customWidth="1"/>
    <col min="9" max="9" width="8.8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9" ht="20.100000000000001" customHeight="1" x14ac:dyDescent="0.3">
      <c r="F1" s="15" t="s">
        <v>7</v>
      </c>
    </row>
    <row r="2" spans="1:19" s="27" customFormat="1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2" t="s">
        <v>30</v>
      </c>
      <c r="P2" s="23" t="s">
        <v>31</v>
      </c>
      <c r="Q2" s="14" t="s">
        <v>128</v>
      </c>
      <c r="R2"/>
      <c r="S2"/>
    </row>
    <row r="3" spans="1:19" s="27" customFormat="1" ht="15.95" customHeight="1" x14ac:dyDescent="0.25">
      <c r="A3" s="87">
        <v>1</v>
      </c>
      <c r="B3" s="47">
        <v>72.810810810810807</v>
      </c>
      <c r="C3" s="47">
        <v>72.132608695652195</v>
      </c>
      <c r="D3" s="42">
        <v>71.1875</v>
      </c>
      <c r="E3" s="42">
        <v>72.870999999999995</v>
      </c>
      <c r="F3" s="47"/>
      <c r="G3" s="47">
        <v>73.208333333333329</v>
      </c>
      <c r="H3" s="47">
        <v>72.8</v>
      </c>
      <c r="I3" s="47">
        <v>72.7</v>
      </c>
      <c r="J3" s="47"/>
      <c r="K3" s="47"/>
      <c r="L3" s="43">
        <v>73</v>
      </c>
      <c r="M3" s="42">
        <f t="shared" ref="M3:M19" si="0">AVERAGE(B3:K3)</f>
        <v>72.530036119970902</v>
      </c>
      <c r="N3" s="42">
        <f>MAX(B3:K3)-MIN(B3:K3)</f>
        <v>2.0208333333333286</v>
      </c>
      <c r="O3" s="22">
        <v>69</v>
      </c>
      <c r="P3" s="23">
        <v>77</v>
      </c>
      <c r="Q3" s="54">
        <f>M3/M3*100</f>
        <v>100</v>
      </c>
    </row>
    <row r="4" spans="1:19" s="27" customFormat="1" ht="15.95" customHeight="1" x14ac:dyDescent="0.25">
      <c r="A4" s="87">
        <v>2</v>
      </c>
      <c r="B4" s="47">
        <v>72.82352941176471</v>
      </c>
      <c r="C4" s="47">
        <v>72.482051282051302</v>
      </c>
      <c r="D4" s="42">
        <v>70.705882352941174</v>
      </c>
      <c r="E4" s="42">
        <v>72.753</v>
      </c>
      <c r="F4" s="47">
        <v>72.9375</v>
      </c>
      <c r="G4" s="47">
        <v>73.135057471264361</v>
      </c>
      <c r="H4" s="47">
        <v>72.332999999999998</v>
      </c>
      <c r="I4" s="47">
        <v>73</v>
      </c>
      <c r="J4" s="47">
        <v>72.55</v>
      </c>
      <c r="K4" s="47"/>
      <c r="L4" s="43">
        <v>73</v>
      </c>
      <c r="M4" s="42">
        <f t="shared" si="0"/>
        <v>72.524446724224603</v>
      </c>
      <c r="N4" s="42">
        <f t="shared" ref="N4:N17" si="1">MAX(B4:K4)-MIN(B4:K4)</f>
        <v>2.4291751183231867</v>
      </c>
      <c r="O4" s="22">
        <v>69</v>
      </c>
      <c r="P4" s="23">
        <v>77</v>
      </c>
      <c r="Q4" s="54">
        <f>M4/M$3*100</f>
        <v>99.992293681286668</v>
      </c>
    </row>
    <row r="5" spans="1:19" s="27" customFormat="1" ht="15.95" customHeight="1" x14ac:dyDescent="0.25">
      <c r="A5" s="87">
        <v>3</v>
      </c>
      <c r="B5" s="47">
        <v>72.815789473684205</v>
      </c>
      <c r="C5" s="47">
        <v>72.530120481927739</v>
      </c>
      <c r="D5" s="42">
        <v>71.238095238095241</v>
      </c>
      <c r="E5" s="42">
        <v>72.058999999999997</v>
      </c>
      <c r="F5" s="47">
        <v>73</v>
      </c>
      <c r="G5" s="47">
        <v>72.614197530864189</v>
      </c>
      <c r="H5" s="47">
        <v>72.688999999999993</v>
      </c>
      <c r="I5" s="47">
        <v>72</v>
      </c>
      <c r="J5" s="47">
        <v>72.64</v>
      </c>
      <c r="K5" s="47">
        <v>73.333333333333329</v>
      </c>
      <c r="L5" s="43">
        <v>73</v>
      </c>
      <c r="M5" s="42">
        <f t="shared" si="0"/>
        <v>72.491953605790471</v>
      </c>
      <c r="N5" s="42">
        <f t="shared" si="1"/>
        <v>2.0952380952380878</v>
      </c>
      <c r="O5" s="22">
        <v>69</v>
      </c>
      <c r="P5" s="23">
        <v>77</v>
      </c>
      <c r="Q5" s="54">
        <f t="shared" ref="Q5:Q17" si="2">M5/M$3*100</f>
        <v>99.947494146952536</v>
      </c>
    </row>
    <row r="6" spans="1:19" s="27" customFormat="1" ht="15.95" customHeight="1" x14ac:dyDescent="0.25">
      <c r="A6" s="87">
        <v>4</v>
      </c>
      <c r="B6" s="47">
        <v>72.868421052631575</v>
      </c>
      <c r="C6" s="47">
        <v>72.92413793103448</v>
      </c>
      <c r="D6" s="42">
        <v>71.5</v>
      </c>
      <c r="E6" s="42">
        <v>71.957999999999998</v>
      </c>
      <c r="F6" s="47">
        <v>72.94736842105263</v>
      </c>
      <c r="G6" s="47">
        <v>72.72043010752688</v>
      </c>
      <c r="H6" s="47">
        <v>72.927999999999997</v>
      </c>
      <c r="I6" s="47">
        <v>72.900000000000006</v>
      </c>
      <c r="J6" s="47">
        <v>73.12</v>
      </c>
      <c r="K6" s="47">
        <v>75.333333333333329</v>
      </c>
      <c r="L6" s="43">
        <v>73</v>
      </c>
      <c r="M6" s="42">
        <f t="shared" si="0"/>
        <v>72.919969084557891</v>
      </c>
      <c r="N6" s="42">
        <f t="shared" si="1"/>
        <v>3.8333333333333286</v>
      </c>
      <c r="O6" s="22">
        <v>69</v>
      </c>
      <c r="P6" s="23">
        <v>77</v>
      </c>
      <c r="Q6" s="54">
        <f t="shared" si="2"/>
        <v>100.53761584227259</v>
      </c>
    </row>
    <row r="7" spans="1:19" s="27" customFormat="1" ht="15.95" customHeight="1" x14ac:dyDescent="0.25">
      <c r="A7" s="87">
        <v>5</v>
      </c>
      <c r="B7" s="47">
        <v>72.71875</v>
      </c>
      <c r="C7" s="47">
        <v>73.074117647058827</v>
      </c>
      <c r="D7" s="42">
        <v>72.150000000000006</v>
      </c>
      <c r="E7" s="42">
        <v>72.016000000000005</v>
      </c>
      <c r="F7" s="47">
        <v>72.631578947368425</v>
      </c>
      <c r="G7" s="47">
        <v>72.778735632183896</v>
      </c>
      <c r="H7" s="47">
        <v>73.052999999999997</v>
      </c>
      <c r="I7" s="47">
        <v>73.400000000000006</v>
      </c>
      <c r="J7" s="42">
        <v>72.25</v>
      </c>
      <c r="K7" s="47">
        <v>74.84615384615384</v>
      </c>
      <c r="L7" s="43">
        <v>73</v>
      </c>
      <c r="M7" s="42">
        <f t="shared" si="0"/>
        <v>72.891833607276496</v>
      </c>
      <c r="N7" s="42">
        <f t="shared" si="1"/>
        <v>2.8301538461538343</v>
      </c>
      <c r="O7" s="22">
        <v>69</v>
      </c>
      <c r="P7" s="23">
        <v>77</v>
      </c>
      <c r="Q7" s="54">
        <f t="shared" si="2"/>
        <v>100.49882435837635</v>
      </c>
    </row>
    <row r="8" spans="1:19" s="27" customFormat="1" ht="15.95" customHeight="1" x14ac:dyDescent="0.25">
      <c r="A8" s="87">
        <v>6</v>
      </c>
      <c r="B8" s="47">
        <v>72.82352941176471</v>
      </c>
      <c r="C8" s="47">
        <v>73.00434782608697</v>
      </c>
      <c r="D8" s="42">
        <v>70.590909090909093</v>
      </c>
      <c r="E8" s="42">
        <v>71.433000000000007</v>
      </c>
      <c r="F8" s="47">
        <v>73.045454545454547</v>
      </c>
      <c r="G8" s="47">
        <v>72.453787878787864</v>
      </c>
      <c r="H8" s="47">
        <v>73.111999999999995</v>
      </c>
      <c r="I8" s="47">
        <v>72.900000000000006</v>
      </c>
      <c r="J8" s="47">
        <v>72.48</v>
      </c>
      <c r="K8" s="47">
        <v>74.533333333333331</v>
      </c>
      <c r="L8" s="43">
        <v>73</v>
      </c>
      <c r="M8" s="42">
        <f t="shared" si="0"/>
        <v>72.637636208633651</v>
      </c>
      <c r="N8" s="42">
        <f t="shared" si="1"/>
        <v>3.9424242424242379</v>
      </c>
      <c r="O8" s="22">
        <v>69</v>
      </c>
      <c r="P8" s="23">
        <v>77</v>
      </c>
      <c r="Q8" s="54">
        <f t="shared" si="2"/>
        <v>100.14835245426428</v>
      </c>
    </row>
    <row r="9" spans="1:19" s="27" customFormat="1" ht="15.95" customHeight="1" x14ac:dyDescent="0.25">
      <c r="A9" s="87">
        <v>7</v>
      </c>
      <c r="B9" s="47">
        <v>73.083333333333329</v>
      </c>
      <c r="C9" s="47">
        <v>72.970114942528738</v>
      </c>
      <c r="D9" s="42">
        <v>71.222222222222229</v>
      </c>
      <c r="E9" s="42">
        <v>72.694000000000003</v>
      </c>
      <c r="F9" s="47">
        <v>72.95</v>
      </c>
      <c r="G9" s="47">
        <v>72.05654761904762</v>
      </c>
      <c r="H9" s="47">
        <v>73.421000000000006</v>
      </c>
      <c r="I9" s="47">
        <v>73.2</v>
      </c>
      <c r="J9" s="47">
        <v>72.98</v>
      </c>
      <c r="K9" s="47">
        <v>72.533333333333331</v>
      </c>
      <c r="L9" s="43">
        <v>73</v>
      </c>
      <c r="M9" s="42">
        <f t="shared" si="0"/>
        <v>72.711055145046515</v>
      </c>
      <c r="N9" s="42">
        <f t="shared" si="1"/>
        <v>2.1987777777777779</v>
      </c>
      <c r="O9" s="22">
        <v>69</v>
      </c>
      <c r="P9" s="23">
        <v>77</v>
      </c>
      <c r="Q9" s="54">
        <f t="shared" si="2"/>
        <v>100.24957801589427</v>
      </c>
    </row>
    <row r="10" spans="1:19" s="27" customFormat="1" ht="15.95" customHeight="1" x14ac:dyDescent="0.25">
      <c r="A10" s="87">
        <v>8</v>
      </c>
      <c r="B10" s="47">
        <v>72.769230769230774</v>
      </c>
      <c r="C10" s="47">
        <v>73.197727272727263</v>
      </c>
      <c r="D10" s="42">
        <v>71.36363636363636</v>
      </c>
      <c r="E10" s="42">
        <v>72.590999999999994</v>
      </c>
      <c r="F10" s="47">
        <v>72.95</v>
      </c>
      <c r="G10" s="47">
        <v>72.614942528735625</v>
      </c>
      <c r="H10" s="47">
        <v>73.296999999999997</v>
      </c>
      <c r="I10" s="47">
        <v>72.7</v>
      </c>
      <c r="J10" s="47">
        <v>73.040000000000006</v>
      </c>
      <c r="K10" s="47">
        <v>72.785714285714292</v>
      </c>
      <c r="L10" s="43">
        <v>73</v>
      </c>
      <c r="M10" s="42">
        <f t="shared" si="0"/>
        <v>72.730925122004436</v>
      </c>
      <c r="N10" s="42">
        <f t="shared" si="1"/>
        <v>1.9333636363636373</v>
      </c>
      <c r="O10" s="22">
        <v>69</v>
      </c>
      <c r="P10" s="23">
        <v>77</v>
      </c>
      <c r="Q10" s="54">
        <f t="shared" si="2"/>
        <v>100.27697353093998</v>
      </c>
    </row>
    <row r="11" spans="1:19" s="27" customFormat="1" ht="15.95" customHeight="1" x14ac:dyDescent="0.25">
      <c r="A11" s="87">
        <v>9</v>
      </c>
      <c r="B11" s="47">
        <v>72.681818181818187</v>
      </c>
      <c r="C11" s="47">
        <v>73.276666666666657</v>
      </c>
      <c r="D11" s="42">
        <v>71.3</v>
      </c>
      <c r="E11" s="42">
        <v>72.622</v>
      </c>
      <c r="F11" s="47">
        <v>73.150000000000006</v>
      </c>
      <c r="G11" s="47">
        <v>72.338709677419374</v>
      </c>
      <c r="H11" s="47">
        <v>73.522000000000006</v>
      </c>
      <c r="I11" s="47">
        <v>72.7</v>
      </c>
      <c r="J11" s="47">
        <v>72.78</v>
      </c>
      <c r="K11" s="47">
        <v>72.400000000000006</v>
      </c>
      <c r="L11" s="43">
        <v>73</v>
      </c>
      <c r="M11" s="42">
        <f t="shared" si="0"/>
        <v>72.677119452590418</v>
      </c>
      <c r="N11" s="42">
        <f t="shared" si="1"/>
        <v>2.2220000000000084</v>
      </c>
      <c r="O11" s="22">
        <v>69</v>
      </c>
      <c r="P11" s="23">
        <v>77</v>
      </c>
      <c r="Q11" s="54">
        <f t="shared" si="2"/>
        <v>100.2027895482862</v>
      </c>
    </row>
    <row r="12" spans="1:19" s="27" customFormat="1" ht="15.95" customHeight="1" x14ac:dyDescent="0.25">
      <c r="A12" s="87">
        <v>10</v>
      </c>
      <c r="B12" s="47">
        <v>72.7</v>
      </c>
      <c r="C12" s="47">
        <v>73.631325301204825</v>
      </c>
      <c r="D12" s="42">
        <v>71.578947368421055</v>
      </c>
      <c r="E12" s="42">
        <v>72.769000000000005</v>
      </c>
      <c r="F12" s="47">
        <v>73.047619047619051</v>
      </c>
      <c r="G12" s="47">
        <v>72.292929292929301</v>
      </c>
      <c r="H12" s="47">
        <v>72.909000000000006</v>
      </c>
      <c r="I12" s="47">
        <v>73.2</v>
      </c>
      <c r="J12" s="47">
        <v>72.42</v>
      </c>
      <c r="K12" s="47">
        <v>74.2</v>
      </c>
      <c r="L12" s="43">
        <v>73</v>
      </c>
      <c r="M12" s="42">
        <f t="shared" si="0"/>
        <v>72.874882101017434</v>
      </c>
      <c r="N12" s="42">
        <f t="shared" si="1"/>
        <v>2.621052631578948</v>
      </c>
      <c r="O12" s="22">
        <v>69</v>
      </c>
      <c r="P12" s="23">
        <v>77</v>
      </c>
      <c r="Q12" s="54">
        <f t="shared" si="2"/>
        <v>100.47545265312723</v>
      </c>
    </row>
    <row r="13" spans="1:19" s="27" customFormat="1" ht="15.95" customHeight="1" x14ac:dyDescent="0.25">
      <c r="A13" s="87">
        <v>11</v>
      </c>
      <c r="B13" s="47">
        <v>73.2</v>
      </c>
      <c r="C13" s="47">
        <v>72.625531914893642</v>
      </c>
      <c r="D13" s="42">
        <v>70.761904761904759</v>
      </c>
      <c r="E13" s="42">
        <v>70.468999999999994</v>
      </c>
      <c r="F13" s="47">
        <v>72.900000000000006</v>
      </c>
      <c r="G13" s="47">
        <v>72.539215686274503</v>
      </c>
      <c r="H13" s="47">
        <v>72.789000000000001</v>
      </c>
      <c r="I13" s="47">
        <v>72.7</v>
      </c>
      <c r="J13" s="47">
        <v>72.77</v>
      </c>
      <c r="K13" s="47">
        <v>73.066666666666663</v>
      </c>
      <c r="L13" s="43">
        <v>73</v>
      </c>
      <c r="M13" s="42">
        <f t="shared" si="0"/>
        <v>72.382131902973953</v>
      </c>
      <c r="N13" s="42">
        <f t="shared" si="1"/>
        <v>2.7310000000000088</v>
      </c>
      <c r="O13" s="22">
        <v>69</v>
      </c>
      <c r="P13" s="23">
        <v>77</v>
      </c>
      <c r="Q13" s="54">
        <f t="shared" si="2"/>
        <v>99.796078666288963</v>
      </c>
    </row>
    <row r="14" spans="1:19" s="27" customFormat="1" ht="15.95" customHeight="1" x14ac:dyDescent="0.25">
      <c r="A14" s="87">
        <v>12</v>
      </c>
      <c r="B14" s="47">
        <v>73</v>
      </c>
      <c r="C14" s="47">
        <v>73.157142857142844</v>
      </c>
      <c r="D14" s="42">
        <v>71.368421052631575</v>
      </c>
      <c r="E14" s="42">
        <v>70.129000000000005</v>
      </c>
      <c r="F14" s="47">
        <v>72.94736842105263</v>
      </c>
      <c r="G14" s="46">
        <v>72.539215686274503</v>
      </c>
      <c r="H14" s="47">
        <v>72.563000000000002</v>
      </c>
      <c r="I14" s="47">
        <v>72.900000000000006</v>
      </c>
      <c r="J14" s="47">
        <v>72.64</v>
      </c>
      <c r="K14" s="47">
        <v>74.272727272727266</v>
      </c>
      <c r="L14" s="43">
        <v>73</v>
      </c>
      <c r="M14" s="42">
        <f t="shared" si="0"/>
        <v>72.551687528982868</v>
      </c>
      <c r="N14" s="42">
        <f t="shared" si="1"/>
        <v>4.1437272727272614</v>
      </c>
      <c r="O14" s="22">
        <v>69</v>
      </c>
      <c r="P14" s="23">
        <v>77</v>
      </c>
      <c r="Q14" s="54">
        <f t="shared" si="2"/>
        <v>100.02985164515312</v>
      </c>
    </row>
    <row r="15" spans="1:19" s="27" customFormat="1" ht="15.95" customHeight="1" x14ac:dyDescent="0.25">
      <c r="A15" s="87">
        <v>1</v>
      </c>
      <c r="B15" s="47">
        <v>73.400000000000006</v>
      </c>
      <c r="C15" s="47">
        <v>71.983606557377058</v>
      </c>
      <c r="D15" s="42">
        <v>71.466666666666669</v>
      </c>
      <c r="E15" s="42">
        <v>69.843999999999994</v>
      </c>
      <c r="F15" s="47">
        <v>73.3</v>
      </c>
      <c r="G15" s="47">
        <v>72.099999999999994</v>
      </c>
      <c r="H15" s="47">
        <v>72.397999999999996</v>
      </c>
      <c r="I15" s="47">
        <v>72.900000000000006</v>
      </c>
      <c r="J15" s="47">
        <v>72.72</v>
      </c>
      <c r="K15" s="47">
        <v>73.733333333333334</v>
      </c>
      <c r="L15" s="43">
        <v>73</v>
      </c>
      <c r="M15" s="42">
        <f t="shared" si="0"/>
        <v>72.384560655737715</v>
      </c>
      <c r="N15" s="42">
        <f t="shared" si="1"/>
        <v>3.8893333333333402</v>
      </c>
      <c r="O15" s="22">
        <v>69</v>
      </c>
      <c r="P15" s="23">
        <v>77</v>
      </c>
      <c r="Q15" s="54">
        <f t="shared" si="2"/>
        <v>99.79942728279832</v>
      </c>
      <c r="R15" s="28"/>
    </row>
    <row r="16" spans="1:19" s="27" customFormat="1" ht="15.95" customHeight="1" x14ac:dyDescent="0.25">
      <c r="A16" s="87">
        <v>2</v>
      </c>
      <c r="B16" s="47">
        <v>73.5</v>
      </c>
      <c r="C16" s="47">
        <v>72.345977011494242</v>
      </c>
      <c r="D16" s="42">
        <v>71.05263157894737</v>
      </c>
      <c r="E16" s="42">
        <v>69.807000000000002</v>
      </c>
      <c r="F16" s="47">
        <v>72.900000000000006</v>
      </c>
      <c r="G16" s="47">
        <v>72.604347826086951</v>
      </c>
      <c r="H16" s="47">
        <v>72.953000000000003</v>
      </c>
      <c r="I16" s="47">
        <v>73.099999999999994</v>
      </c>
      <c r="J16" s="47">
        <v>72.92</v>
      </c>
      <c r="K16" s="47">
        <v>73.428571428571431</v>
      </c>
      <c r="L16" s="43">
        <v>73</v>
      </c>
      <c r="M16" s="42">
        <f t="shared" si="0"/>
        <v>72.461152784510006</v>
      </c>
      <c r="N16" s="42">
        <f t="shared" si="1"/>
        <v>3.6929999999999978</v>
      </c>
      <c r="O16" s="22">
        <v>69</v>
      </c>
      <c r="P16" s="23">
        <v>77</v>
      </c>
      <c r="Q16" s="54">
        <f t="shared" si="2"/>
        <v>99.90502784894943</v>
      </c>
      <c r="R16" s="28"/>
    </row>
    <row r="17" spans="1:18" s="27" customFormat="1" ht="15.95" customHeight="1" x14ac:dyDescent="0.25">
      <c r="A17" s="87">
        <v>3</v>
      </c>
      <c r="B17" s="47">
        <v>73.4375</v>
      </c>
      <c r="C17" s="47">
        <v>71.8</v>
      </c>
      <c r="D17" s="42">
        <v>70.8</v>
      </c>
      <c r="E17" s="42">
        <v>69.656000000000006</v>
      </c>
      <c r="F17" s="47">
        <v>73</v>
      </c>
      <c r="G17" s="47">
        <v>72.633333333333326</v>
      </c>
      <c r="H17" s="47">
        <v>72.721999999999994</v>
      </c>
      <c r="I17" s="47">
        <v>72.400000000000006</v>
      </c>
      <c r="J17" s="47">
        <v>72.599999999999994</v>
      </c>
      <c r="K17" s="47">
        <v>73.785714285714292</v>
      </c>
      <c r="L17" s="43">
        <v>73</v>
      </c>
      <c r="M17" s="42">
        <f t="shared" si="0"/>
        <v>72.283454761904778</v>
      </c>
      <c r="N17" s="42">
        <f t="shared" si="1"/>
        <v>4.1297142857142859</v>
      </c>
      <c r="O17" s="22">
        <v>69</v>
      </c>
      <c r="P17" s="23">
        <v>77</v>
      </c>
      <c r="Q17" s="54">
        <f t="shared" si="2"/>
        <v>99.660028629162341</v>
      </c>
      <c r="R17" s="28"/>
    </row>
    <row r="18" spans="1:18" s="27" customFormat="1" ht="15.95" customHeight="1" x14ac:dyDescent="0.25">
      <c r="A18" s="87">
        <v>4</v>
      </c>
      <c r="B18" s="47">
        <v>72.92307692307692</v>
      </c>
      <c r="C18" s="47">
        <v>71.846874999999969</v>
      </c>
      <c r="D18" s="42">
        <v>71.478260869565219</v>
      </c>
      <c r="E18" s="42">
        <v>69.427999999999997</v>
      </c>
      <c r="F18" s="47">
        <v>72.857142857142861</v>
      </c>
      <c r="G18" s="47">
        <v>73.03749999999998</v>
      </c>
      <c r="H18" s="47">
        <v>72.725999999999999</v>
      </c>
      <c r="I18" s="47">
        <v>72.2</v>
      </c>
      <c r="J18" s="47">
        <v>72.64</v>
      </c>
      <c r="K18" s="47">
        <v>73.8</v>
      </c>
      <c r="L18" s="43">
        <v>73</v>
      </c>
      <c r="M18" s="42">
        <f t="shared" si="0"/>
        <v>72.293685564978489</v>
      </c>
      <c r="N18" s="42">
        <f>MAX(B18:K18)-MIN(B18:K18)</f>
        <v>4.3719999999999999</v>
      </c>
      <c r="O18" s="22">
        <v>69</v>
      </c>
      <c r="P18" s="23">
        <v>77</v>
      </c>
      <c r="Q18" s="54">
        <f>M18/M$3*100</f>
        <v>99.674134237846687</v>
      </c>
      <c r="R18" s="28"/>
    </row>
    <row r="19" spans="1:18" s="27" customFormat="1" ht="15.95" customHeight="1" x14ac:dyDescent="0.25">
      <c r="A19" s="87">
        <v>5</v>
      </c>
      <c r="B19" s="47">
        <v>73.045454545454547</v>
      </c>
      <c r="C19" s="47">
        <v>72.386458333333351</v>
      </c>
      <c r="D19" s="42">
        <v>71.7</v>
      </c>
      <c r="E19" s="42">
        <v>70</v>
      </c>
      <c r="F19" s="47">
        <v>72.916666666666671</v>
      </c>
      <c r="G19" s="47">
        <v>72.821052631578937</v>
      </c>
      <c r="H19" s="47">
        <v>72.912000000000006</v>
      </c>
      <c r="I19" s="47">
        <v>72.099999999999994</v>
      </c>
      <c r="J19" s="47">
        <v>73</v>
      </c>
      <c r="K19" s="47">
        <v>73.684210526315795</v>
      </c>
      <c r="L19" s="43">
        <v>73</v>
      </c>
      <c r="M19" s="42">
        <f t="shared" si="0"/>
        <v>72.456584270334943</v>
      </c>
      <c r="N19" s="42">
        <f>MAX(B19:K19)-MIN(B19:K19)</f>
        <v>3.6842105263157947</v>
      </c>
      <c r="O19" s="22">
        <v>69</v>
      </c>
      <c r="P19" s="23">
        <v>77</v>
      </c>
      <c r="Q19" s="54">
        <f>M19/M$3*100</f>
        <v>99.898729059620948</v>
      </c>
    </row>
    <row r="20" spans="1:18" s="27" customFormat="1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3">
        <v>73</v>
      </c>
      <c r="M20" s="42"/>
      <c r="N20" s="42">
        <f>MAX(B20:K20)-MIN(B20:K20)</f>
        <v>0</v>
      </c>
      <c r="O20" s="22">
        <v>69</v>
      </c>
      <c r="P20" s="23">
        <v>77</v>
      </c>
      <c r="Q20" s="54">
        <f>M20/M$3*100</f>
        <v>0</v>
      </c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0.125" customWidth="1"/>
    <col min="3" max="3" width="12" bestFit="1" customWidth="1"/>
    <col min="4" max="4" width="9.875" customWidth="1"/>
    <col min="5" max="5" width="10.5" customWidth="1"/>
    <col min="6" max="6" width="9.5" customWidth="1"/>
    <col min="7" max="7" width="9.625" customWidth="1"/>
    <col min="8" max="8" width="10.25" customWidth="1"/>
    <col min="9" max="9" width="9.5" customWidth="1"/>
    <col min="10" max="10" width="9.75" customWidth="1"/>
    <col min="11" max="11" width="10.375" customWidth="1"/>
    <col min="12" max="12" width="6.875" customWidth="1"/>
    <col min="13" max="13" width="9.75" customWidth="1"/>
    <col min="14" max="14" width="6.75" customWidth="1"/>
    <col min="15" max="16" width="2.625" customWidth="1"/>
    <col min="17" max="17" width="10.125" bestFit="1" customWidth="1"/>
  </cols>
  <sheetData>
    <row r="1" spans="1:18" ht="20.100000000000001" customHeight="1" x14ac:dyDescent="0.3">
      <c r="F1" s="15" t="s">
        <v>14</v>
      </c>
    </row>
    <row r="2" spans="1:18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7">
        <v>143.83513513513518</v>
      </c>
      <c r="C3" s="47">
        <v>144.67843137254908</v>
      </c>
      <c r="D3" s="42">
        <v>143.78947368421052</v>
      </c>
      <c r="E3" s="42">
        <v>144.893</v>
      </c>
      <c r="F3" s="47"/>
      <c r="G3" s="47">
        <v>144.67500000000001</v>
      </c>
      <c r="H3" s="47">
        <v>144.72</v>
      </c>
      <c r="I3" s="47">
        <v>145</v>
      </c>
      <c r="J3" s="47"/>
      <c r="K3" s="47"/>
      <c r="L3" s="45">
        <v>144</v>
      </c>
      <c r="M3" s="42">
        <f>AVERAGE(B3:K3)</f>
        <v>144.51300574169926</v>
      </c>
      <c r="N3" s="42">
        <f t="shared" ref="N3:N20" si="0">MAX(B3:K3)-MIN(B3:K3)</f>
        <v>1.2105263157894797</v>
      </c>
      <c r="O3" s="22">
        <v>142</v>
      </c>
      <c r="P3" s="23">
        <v>146</v>
      </c>
      <c r="Q3" s="54">
        <f>M3/M3*100</f>
        <v>100</v>
      </c>
    </row>
    <row r="4" spans="1:18" ht="15.95" customHeight="1" x14ac:dyDescent="0.25">
      <c r="A4" s="87">
        <v>2</v>
      </c>
      <c r="B4" s="47">
        <v>143.79999999999998</v>
      </c>
      <c r="C4" s="47">
        <v>144.99431818181822</v>
      </c>
      <c r="D4" s="42">
        <v>144.24117647058824</v>
      </c>
      <c r="E4" s="42">
        <v>144.88399999999999</v>
      </c>
      <c r="F4" s="47">
        <v>144.75</v>
      </c>
      <c r="G4" s="47">
        <v>144.23636363636362</v>
      </c>
      <c r="H4" s="47">
        <v>144.62200000000001</v>
      </c>
      <c r="I4" s="47">
        <v>144.6</v>
      </c>
      <c r="J4" s="47">
        <v>144.06</v>
      </c>
      <c r="K4" s="47"/>
      <c r="L4" s="45">
        <v>144</v>
      </c>
      <c r="M4" s="42">
        <f>AVERAGE(B4:K4)</f>
        <v>144.46531758764112</v>
      </c>
      <c r="N4" s="42">
        <f t="shared" si="0"/>
        <v>1.1943181818182325</v>
      </c>
      <c r="O4" s="22">
        <v>142</v>
      </c>
      <c r="P4" s="23">
        <v>146</v>
      </c>
      <c r="Q4" s="54">
        <f>M4/M$3*100</f>
        <v>99.967000787359325</v>
      </c>
    </row>
    <row r="5" spans="1:18" ht="15.95" customHeight="1" x14ac:dyDescent="0.25">
      <c r="A5" s="87">
        <v>3</v>
      </c>
      <c r="B5" s="47">
        <v>143.69473684210524</v>
      </c>
      <c r="C5" s="47">
        <v>144.57560975609755</v>
      </c>
      <c r="D5" s="42">
        <v>143.93333333333337</v>
      </c>
      <c r="E5" s="42">
        <v>145.23699999999999</v>
      </c>
      <c r="F5" s="47">
        <v>144.85</v>
      </c>
      <c r="G5" s="47">
        <v>144.125</v>
      </c>
      <c r="H5" s="47">
        <v>144.85499999999999</v>
      </c>
      <c r="I5" s="47">
        <v>145.5</v>
      </c>
      <c r="J5" s="47">
        <v>144.47999999999999</v>
      </c>
      <c r="K5" s="47">
        <v>143.80000000000001</v>
      </c>
      <c r="L5" s="45">
        <v>144</v>
      </c>
      <c r="M5" s="42">
        <f t="shared" ref="M5:M19" si="1">AVERAGE(B5:K5)</f>
        <v>144.5050679931536</v>
      </c>
      <c r="N5" s="42">
        <f t="shared" si="0"/>
        <v>1.8052631578947569</v>
      </c>
      <c r="O5" s="22">
        <v>142</v>
      </c>
      <c r="P5" s="23">
        <v>146</v>
      </c>
      <c r="Q5" s="54">
        <f t="shared" ref="Q5:Q20" si="2">M5/M$3*100</f>
        <v>99.994507242787662</v>
      </c>
    </row>
    <row r="6" spans="1:18" ht="15.95" customHeight="1" x14ac:dyDescent="0.25">
      <c r="A6" s="87">
        <v>4</v>
      </c>
      <c r="B6" s="47">
        <v>143.6</v>
      </c>
      <c r="C6" s="47">
        <v>144.56395348837214</v>
      </c>
      <c r="D6" s="42">
        <v>143.82857142857139</v>
      </c>
      <c r="E6" s="42">
        <v>145.51400000000001</v>
      </c>
      <c r="F6" s="47">
        <v>145.31578947368422</v>
      </c>
      <c r="G6" s="47">
        <v>144.80000000000001</v>
      </c>
      <c r="H6" s="47">
        <v>144.94399999999999</v>
      </c>
      <c r="I6" s="47">
        <v>144.80000000000001</v>
      </c>
      <c r="J6" s="47">
        <v>144.16999999999999</v>
      </c>
      <c r="K6" s="47">
        <v>144</v>
      </c>
      <c r="L6" s="45">
        <v>144</v>
      </c>
      <c r="M6" s="42">
        <f t="shared" si="1"/>
        <v>144.55363143906277</v>
      </c>
      <c r="N6" s="42">
        <f t="shared" si="0"/>
        <v>1.9140000000000157</v>
      </c>
      <c r="O6" s="22">
        <v>142</v>
      </c>
      <c r="P6" s="23">
        <v>146</v>
      </c>
      <c r="Q6" s="54">
        <f t="shared" si="2"/>
        <v>100.02811213921889</v>
      </c>
    </row>
    <row r="7" spans="1:18" ht="15.95" customHeight="1" x14ac:dyDescent="0.25">
      <c r="A7" s="87">
        <v>5</v>
      </c>
      <c r="B7" s="47">
        <v>143.70000000000002</v>
      </c>
      <c r="C7" s="47">
        <v>144.81290322580648</v>
      </c>
      <c r="D7" s="42">
        <v>144.49230769230769</v>
      </c>
      <c r="E7" s="42">
        <v>145.506</v>
      </c>
      <c r="F7" s="47">
        <v>144.63157894736841</v>
      </c>
      <c r="G7" s="47">
        <v>145.16399999999999</v>
      </c>
      <c r="H7" s="47">
        <v>144.506</v>
      </c>
      <c r="I7" s="47">
        <v>144.30000000000001</v>
      </c>
      <c r="J7" s="42">
        <v>143.97999999999999</v>
      </c>
      <c r="K7" s="47">
        <v>144.35714285714286</v>
      </c>
      <c r="L7" s="45">
        <v>144</v>
      </c>
      <c r="M7" s="42">
        <f t="shared" si="1"/>
        <v>144.54499327226256</v>
      </c>
      <c r="N7" s="42">
        <f t="shared" si="0"/>
        <v>1.8059999999999832</v>
      </c>
      <c r="O7" s="22">
        <v>142</v>
      </c>
      <c r="P7" s="23">
        <v>146</v>
      </c>
      <c r="Q7" s="54">
        <f t="shared" si="2"/>
        <v>100.02213470711452</v>
      </c>
    </row>
    <row r="8" spans="1:18" ht="15.95" customHeight="1" x14ac:dyDescent="0.25">
      <c r="A8" s="87">
        <v>6</v>
      </c>
      <c r="B8" s="47">
        <v>143.70588235294116</v>
      </c>
      <c r="C8" s="47">
        <v>145.32767857142855</v>
      </c>
      <c r="D8" s="42">
        <v>144.4047619047619</v>
      </c>
      <c r="E8" s="42">
        <v>145.553</v>
      </c>
      <c r="F8" s="47">
        <v>144.45454545454547</v>
      </c>
      <c r="G8" s="47">
        <v>145.1761904761905</v>
      </c>
      <c r="H8" s="47">
        <v>144.506</v>
      </c>
      <c r="I8" s="47">
        <v>144.30000000000001</v>
      </c>
      <c r="J8" s="47">
        <v>144.13999999999999</v>
      </c>
      <c r="K8" s="47">
        <v>144</v>
      </c>
      <c r="L8" s="45">
        <v>144</v>
      </c>
      <c r="M8" s="42">
        <f t="shared" si="1"/>
        <v>144.55680587598675</v>
      </c>
      <c r="N8" s="42">
        <f t="shared" si="0"/>
        <v>1.8471176470588375</v>
      </c>
      <c r="O8" s="22">
        <v>142</v>
      </c>
      <c r="P8" s="23">
        <v>146</v>
      </c>
      <c r="Q8" s="54">
        <f t="shared" si="2"/>
        <v>100.03030878367154</v>
      </c>
    </row>
    <row r="9" spans="1:18" ht="15.95" customHeight="1" x14ac:dyDescent="0.25">
      <c r="A9" s="87">
        <v>7</v>
      </c>
      <c r="B9" s="47">
        <v>143.64166666666665</v>
      </c>
      <c r="C9" s="47">
        <v>145.37058823529415</v>
      </c>
      <c r="D9" s="42">
        <v>144.2235294117647</v>
      </c>
      <c r="E9" s="42">
        <v>145.26599999999999</v>
      </c>
      <c r="F9" s="47">
        <v>145.1</v>
      </c>
      <c r="G9" s="47">
        <v>145.49642857142857</v>
      </c>
      <c r="H9" s="47">
        <v>145.30199999999999</v>
      </c>
      <c r="I9" s="47">
        <v>144.19999999999999</v>
      </c>
      <c r="J9" s="47">
        <v>144.34</v>
      </c>
      <c r="K9" s="47">
        <v>143.6</v>
      </c>
      <c r="L9" s="45">
        <v>144</v>
      </c>
      <c r="M9" s="42">
        <f t="shared" si="1"/>
        <v>144.65402128851537</v>
      </c>
      <c r="N9" s="42">
        <f t="shared" si="0"/>
        <v>1.8964285714285722</v>
      </c>
      <c r="O9" s="22">
        <v>142</v>
      </c>
      <c r="P9" s="23">
        <v>146</v>
      </c>
      <c r="Q9" s="54">
        <f t="shared" si="2"/>
        <v>100.09757983102791</v>
      </c>
    </row>
    <row r="10" spans="1:18" ht="15.95" customHeight="1" x14ac:dyDescent="0.25">
      <c r="A10" s="87">
        <v>8</v>
      </c>
      <c r="B10" s="47">
        <v>143.76153846153846</v>
      </c>
      <c r="C10" s="47">
        <v>144.84946236559142</v>
      </c>
      <c r="D10" s="42">
        <v>144.52000000000001</v>
      </c>
      <c r="E10" s="42">
        <v>144.90799999999999</v>
      </c>
      <c r="F10" s="47">
        <v>145.15</v>
      </c>
      <c r="G10" s="47">
        <v>145.05000000000001</v>
      </c>
      <c r="H10" s="47">
        <v>144.88999999999999</v>
      </c>
      <c r="I10" s="47">
        <v>144.19999999999999</v>
      </c>
      <c r="J10" s="47">
        <v>144.72</v>
      </c>
      <c r="K10" s="47">
        <v>143.14285714285714</v>
      </c>
      <c r="L10" s="45">
        <v>144</v>
      </c>
      <c r="M10" s="42">
        <f t="shared" si="1"/>
        <v>144.5191857969987</v>
      </c>
      <c r="N10" s="42">
        <f t="shared" si="0"/>
        <v>2.0071428571428669</v>
      </c>
      <c r="O10" s="22">
        <v>142</v>
      </c>
      <c r="P10" s="23">
        <v>146</v>
      </c>
      <c r="Q10" s="54">
        <f t="shared" si="2"/>
        <v>100.00427646997426</v>
      </c>
    </row>
    <row r="11" spans="1:18" ht="15.95" customHeight="1" x14ac:dyDescent="0.25">
      <c r="A11" s="87">
        <v>9</v>
      </c>
      <c r="B11" s="47">
        <v>143.58636363636361</v>
      </c>
      <c r="C11" s="47">
        <v>144.52580645161291</v>
      </c>
      <c r="D11" s="42">
        <v>144.5</v>
      </c>
      <c r="E11" s="42">
        <v>144.69</v>
      </c>
      <c r="F11" s="47">
        <v>144.94999999999999</v>
      </c>
      <c r="G11" s="47">
        <v>144.46206896551723</v>
      </c>
      <c r="H11" s="47">
        <v>144.78</v>
      </c>
      <c r="I11" s="47">
        <v>144.4</v>
      </c>
      <c r="J11" s="47">
        <v>144.71</v>
      </c>
      <c r="K11" s="47">
        <v>143.53333333333333</v>
      </c>
      <c r="L11" s="45">
        <v>144</v>
      </c>
      <c r="M11" s="42">
        <f t="shared" si="1"/>
        <v>144.41375723868271</v>
      </c>
      <c r="N11" s="42">
        <f t="shared" si="0"/>
        <v>1.4166666666666572</v>
      </c>
      <c r="O11" s="22">
        <v>142</v>
      </c>
      <c r="P11" s="23">
        <v>146</v>
      </c>
      <c r="Q11" s="54">
        <f t="shared" si="2"/>
        <v>99.931322096231284</v>
      </c>
    </row>
    <row r="12" spans="1:18" ht="15.95" customHeight="1" x14ac:dyDescent="0.25">
      <c r="A12" s="87">
        <v>10</v>
      </c>
      <c r="B12" s="47">
        <v>143.68500000000003</v>
      </c>
      <c r="C12" s="47">
        <v>144.3954545454545</v>
      </c>
      <c r="D12" s="42">
        <v>144.53749999999999</v>
      </c>
      <c r="E12" s="42">
        <v>144.71700000000001</v>
      </c>
      <c r="F12" s="47">
        <v>145.0952380952381</v>
      </c>
      <c r="G12" s="47">
        <v>144.58387096774192</v>
      </c>
      <c r="H12" s="47">
        <v>145.017</v>
      </c>
      <c r="I12" s="47">
        <v>144.4</v>
      </c>
      <c r="J12" s="47">
        <v>144.54</v>
      </c>
      <c r="K12" s="47">
        <v>143.78571428571428</v>
      </c>
      <c r="L12" s="45">
        <v>144</v>
      </c>
      <c r="M12" s="42">
        <f t="shared" si="1"/>
        <v>144.47567778941487</v>
      </c>
      <c r="N12" s="42">
        <f t="shared" si="0"/>
        <v>1.4102380952380713</v>
      </c>
      <c r="O12" s="22">
        <v>142</v>
      </c>
      <c r="P12" s="23">
        <v>146</v>
      </c>
      <c r="Q12" s="54">
        <f t="shared" si="2"/>
        <v>99.974169831917337</v>
      </c>
    </row>
    <row r="13" spans="1:18" ht="15.95" customHeight="1" x14ac:dyDescent="0.25">
      <c r="A13" s="87">
        <v>11</v>
      </c>
      <c r="B13" s="47">
        <v>143.66</v>
      </c>
      <c r="C13" s="47">
        <v>143.9515789473684</v>
      </c>
      <c r="D13" s="42">
        <v>144.02142857142863</v>
      </c>
      <c r="E13" s="42">
        <v>145.71899999999999</v>
      </c>
      <c r="F13" s="47">
        <v>144.9</v>
      </c>
      <c r="G13" s="47">
        <v>144.35625000000005</v>
      </c>
      <c r="H13" s="47">
        <v>145.32400000000001</v>
      </c>
      <c r="I13" s="47">
        <v>144.30000000000001</v>
      </c>
      <c r="J13" s="47">
        <v>144.66</v>
      </c>
      <c r="K13" s="47">
        <v>143.6</v>
      </c>
      <c r="L13" s="45">
        <v>144</v>
      </c>
      <c r="M13" s="42">
        <f t="shared" si="1"/>
        <v>144.44922575187971</v>
      </c>
      <c r="N13" s="42">
        <f t="shared" si="0"/>
        <v>2.1189999999999998</v>
      </c>
      <c r="O13" s="22">
        <v>142</v>
      </c>
      <c r="P13" s="23">
        <v>146</v>
      </c>
      <c r="Q13" s="54">
        <f t="shared" si="2"/>
        <v>99.955865571065942</v>
      </c>
    </row>
    <row r="14" spans="1:18" ht="15.95" customHeight="1" x14ac:dyDescent="0.25">
      <c r="A14" s="87">
        <v>12</v>
      </c>
      <c r="B14" s="47">
        <v>143.65</v>
      </c>
      <c r="C14" s="47">
        <v>144.33333333333329</v>
      </c>
      <c r="D14" s="42">
        <v>143.62222222222221</v>
      </c>
      <c r="E14" s="42">
        <v>145.57400000000001</v>
      </c>
      <c r="F14" s="47">
        <v>145.15789473684211</v>
      </c>
      <c r="G14" s="46">
        <v>144.35625000000005</v>
      </c>
      <c r="H14" s="47">
        <v>145.06800000000001</v>
      </c>
      <c r="I14" s="47">
        <v>144.5</v>
      </c>
      <c r="J14" s="47">
        <v>144.62</v>
      </c>
      <c r="K14" s="47">
        <v>143.92307692307693</v>
      </c>
      <c r="L14" s="45">
        <v>144</v>
      </c>
      <c r="M14" s="42">
        <f t="shared" si="1"/>
        <v>144.48047772154743</v>
      </c>
      <c r="N14" s="42">
        <f t="shared" si="0"/>
        <v>1.9517777777778065</v>
      </c>
      <c r="O14" s="22">
        <v>142</v>
      </c>
      <c r="P14" s="23">
        <v>146</v>
      </c>
      <c r="Q14" s="54">
        <f t="shared" si="2"/>
        <v>99.977491285310364</v>
      </c>
    </row>
    <row r="15" spans="1:18" ht="15.95" customHeight="1" x14ac:dyDescent="0.25">
      <c r="A15" s="87">
        <v>1</v>
      </c>
      <c r="B15" s="47">
        <v>143.60499999999999</v>
      </c>
      <c r="C15" s="47">
        <v>145.12615384615384</v>
      </c>
      <c r="D15" s="42">
        <v>143.67142857142858</v>
      </c>
      <c r="E15" s="42">
        <v>145.62200000000001</v>
      </c>
      <c r="F15" s="47">
        <v>144.94999999999999</v>
      </c>
      <c r="G15" s="47">
        <v>145.31363636363639</v>
      </c>
      <c r="H15" s="47">
        <v>144.51499999999999</v>
      </c>
      <c r="I15" s="47">
        <v>144.5</v>
      </c>
      <c r="J15" s="47">
        <v>143.93</v>
      </c>
      <c r="K15" s="47">
        <v>143.53333333333333</v>
      </c>
      <c r="L15" s="45">
        <v>144</v>
      </c>
      <c r="M15" s="42">
        <f t="shared" si="1"/>
        <v>144.47665521145524</v>
      </c>
      <c r="N15" s="42">
        <f t="shared" si="0"/>
        <v>2.0886666666666827</v>
      </c>
      <c r="O15" s="22">
        <v>142</v>
      </c>
      <c r="P15" s="23">
        <v>146</v>
      </c>
      <c r="Q15" s="54">
        <f t="shared" si="2"/>
        <v>99.974846187678779</v>
      </c>
      <c r="R15" s="7"/>
    </row>
    <row r="16" spans="1:18" ht="15.95" customHeight="1" x14ac:dyDescent="0.25">
      <c r="A16" s="87">
        <v>2</v>
      </c>
      <c r="B16" s="47">
        <v>143.51000000000005</v>
      </c>
      <c r="C16" s="47">
        <v>145.04565217391303</v>
      </c>
      <c r="D16" s="42">
        <v>143.9</v>
      </c>
      <c r="E16" s="42">
        <v>145.91399999999999</v>
      </c>
      <c r="F16" s="47">
        <v>144.75</v>
      </c>
      <c r="G16" s="47">
        <v>145.60782608695649</v>
      </c>
      <c r="H16" s="47">
        <v>144.61500000000001</v>
      </c>
      <c r="I16" s="47">
        <v>144.5</v>
      </c>
      <c r="J16" s="47">
        <v>144.69999999999999</v>
      </c>
      <c r="K16" s="47">
        <v>143.64285714285714</v>
      </c>
      <c r="L16" s="45">
        <v>144</v>
      </c>
      <c r="M16" s="42">
        <f t="shared" si="1"/>
        <v>144.61853354037265</v>
      </c>
      <c r="N16" s="42">
        <f t="shared" si="0"/>
        <v>2.4039999999999395</v>
      </c>
      <c r="O16" s="22">
        <v>142</v>
      </c>
      <c r="P16" s="23">
        <v>146</v>
      </c>
      <c r="Q16" s="54">
        <f t="shared" si="2"/>
        <v>100.07302304601014</v>
      </c>
      <c r="R16" s="7"/>
    </row>
    <row r="17" spans="1:18" ht="15.95" customHeight="1" x14ac:dyDescent="0.25">
      <c r="A17" s="87">
        <v>3</v>
      </c>
      <c r="B17" s="47">
        <v>143.51874999999998</v>
      </c>
      <c r="C17" s="47">
        <v>144.93214285714279</v>
      </c>
      <c r="D17" s="42">
        <v>143.91875000000002</v>
      </c>
      <c r="E17" s="42">
        <v>145.72499999999999</v>
      </c>
      <c r="F17" s="47">
        <v>145</v>
      </c>
      <c r="G17" s="47">
        <v>145.42090909090908</v>
      </c>
      <c r="H17" s="47">
        <v>145.05099999999999</v>
      </c>
      <c r="I17" s="47">
        <v>144.30000000000001</v>
      </c>
      <c r="J17" s="47">
        <v>144.38</v>
      </c>
      <c r="K17" s="47">
        <v>143.73333333333332</v>
      </c>
      <c r="L17" s="45">
        <v>144</v>
      </c>
      <c r="M17" s="42">
        <f t="shared" si="1"/>
        <v>144.59798852813853</v>
      </c>
      <c r="N17" s="42">
        <f t="shared" si="0"/>
        <v>2.2062500000000114</v>
      </c>
      <c r="O17" s="22">
        <v>142</v>
      </c>
      <c r="P17" s="23">
        <v>146</v>
      </c>
      <c r="Q17" s="54">
        <f t="shared" si="2"/>
        <v>100.05880632404198</v>
      </c>
      <c r="R17" s="7"/>
    </row>
    <row r="18" spans="1:18" ht="15.95" customHeight="1" x14ac:dyDescent="0.25">
      <c r="A18" s="87">
        <v>4</v>
      </c>
      <c r="B18" s="47">
        <v>143.58846153846156</v>
      </c>
      <c r="C18" s="47">
        <v>144.65376344086022</v>
      </c>
      <c r="D18" s="42">
        <v>143.92666666666668</v>
      </c>
      <c r="E18" s="42">
        <v>145.87899999999999</v>
      </c>
      <c r="F18" s="47">
        <v>145.42857142857142</v>
      </c>
      <c r="G18" s="47">
        <v>145.5916666666667</v>
      </c>
      <c r="H18" s="47">
        <v>145.28100000000001</v>
      </c>
      <c r="I18" s="47">
        <v>144.69999999999999</v>
      </c>
      <c r="J18" s="47">
        <v>144.37</v>
      </c>
      <c r="K18" s="47">
        <v>143.80000000000001</v>
      </c>
      <c r="L18" s="45">
        <v>144</v>
      </c>
      <c r="M18" s="42">
        <f t="shared" si="1"/>
        <v>144.72191297412266</v>
      </c>
      <c r="N18" s="42">
        <f t="shared" si="0"/>
        <v>2.2905384615384321</v>
      </c>
      <c r="O18" s="22">
        <v>142</v>
      </c>
      <c r="P18" s="23">
        <v>146</v>
      </c>
      <c r="Q18" s="54">
        <f t="shared" si="2"/>
        <v>100.14455946809161</v>
      </c>
      <c r="R18" s="7"/>
    </row>
    <row r="19" spans="1:18" ht="15.95" customHeight="1" x14ac:dyDescent="0.25">
      <c r="A19" s="87">
        <v>5</v>
      </c>
      <c r="B19" s="47">
        <v>143.53181818181818</v>
      </c>
      <c r="C19" s="47">
        <v>144.71808510638303</v>
      </c>
      <c r="D19" s="42">
        <v>143.94666666666669</v>
      </c>
      <c r="E19" s="42">
        <v>145.65</v>
      </c>
      <c r="F19" s="47">
        <v>145</v>
      </c>
      <c r="G19" s="47">
        <v>145.79684210526315</v>
      </c>
      <c r="H19" s="47">
        <v>144.86500000000001</v>
      </c>
      <c r="I19" s="47">
        <v>144.6</v>
      </c>
      <c r="J19" s="47">
        <v>144.41999999999999</v>
      </c>
      <c r="K19" s="47">
        <v>143.73684210526315</v>
      </c>
      <c r="L19" s="45">
        <v>144</v>
      </c>
      <c r="M19" s="42">
        <f t="shared" si="1"/>
        <v>144.62652541653944</v>
      </c>
      <c r="N19" s="42">
        <f t="shared" si="0"/>
        <v>2.2650239234449714</v>
      </c>
      <c r="O19" s="22">
        <v>142</v>
      </c>
      <c r="P19" s="23">
        <v>146</v>
      </c>
      <c r="Q19" s="54">
        <f t="shared" si="2"/>
        <v>100.07855325841265</v>
      </c>
      <c r="R19" s="7"/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144</v>
      </c>
      <c r="M20" s="42"/>
      <c r="N20" s="42">
        <f t="shared" si="0"/>
        <v>0</v>
      </c>
      <c r="O20" s="22">
        <v>142</v>
      </c>
      <c r="P20" s="23">
        <v>146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9.75" customWidth="1"/>
    <col min="3" max="3" width="10.5" bestFit="1" customWidth="1"/>
    <col min="4" max="4" width="10.375" customWidth="1"/>
    <col min="5" max="5" width="9.625" customWidth="1"/>
    <col min="6" max="6" width="9.5" customWidth="1"/>
    <col min="7" max="7" width="10.25" customWidth="1"/>
    <col min="8" max="8" width="9.75" customWidth="1"/>
    <col min="9" max="10" width="10.625" customWidth="1"/>
    <col min="11" max="11" width="9.62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5" t="s">
        <v>123</v>
      </c>
    </row>
    <row r="2" spans="1:18" ht="15.95" customHeight="1" x14ac:dyDescent="0.25">
      <c r="A2" s="1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17" t="s">
        <v>30</v>
      </c>
      <c r="P2" s="18" t="s">
        <v>31</v>
      </c>
      <c r="Q2" s="14" t="s">
        <v>128</v>
      </c>
    </row>
    <row r="3" spans="1:18" ht="15.95" customHeight="1" x14ac:dyDescent="0.25">
      <c r="A3" s="87">
        <v>1</v>
      </c>
      <c r="B3" s="47">
        <v>98.513513513513516</v>
      </c>
      <c r="C3" s="47">
        <v>99.869565217391283</v>
      </c>
      <c r="D3" s="42">
        <v>98.78947368421052</v>
      </c>
      <c r="E3" s="42">
        <v>99.058999999999997</v>
      </c>
      <c r="F3" s="47"/>
      <c r="G3" s="47">
        <v>99.166666666666671</v>
      </c>
      <c r="H3" s="47">
        <v>97.332999999999998</v>
      </c>
      <c r="I3" s="47">
        <v>99.2</v>
      </c>
      <c r="J3" s="47"/>
      <c r="K3" s="47"/>
      <c r="L3" s="44">
        <v>99</v>
      </c>
      <c r="M3" s="42">
        <f t="shared" ref="M3:M19" si="0">AVERAGE(B3:K3)</f>
        <v>98.847317011683145</v>
      </c>
      <c r="N3" s="42">
        <f t="shared" ref="N3:N17" si="1">MAX(B3:K3)-MIN(B3:K3)</f>
        <v>2.5365652173912849</v>
      </c>
      <c r="O3" s="17">
        <v>94</v>
      </c>
      <c r="P3" s="18">
        <v>104</v>
      </c>
      <c r="Q3" s="54">
        <f>M3/M3*100</f>
        <v>100</v>
      </c>
    </row>
    <row r="4" spans="1:18" ht="15.95" customHeight="1" x14ac:dyDescent="0.25">
      <c r="A4" s="87">
        <v>2</v>
      </c>
      <c r="B4" s="47">
        <v>98.941176470588232</v>
      </c>
      <c r="C4" s="47">
        <v>100.39220779220778</v>
      </c>
      <c r="D4" s="42">
        <v>99</v>
      </c>
      <c r="E4" s="42">
        <v>98.942999999999998</v>
      </c>
      <c r="F4" s="47">
        <v>99.8125</v>
      </c>
      <c r="G4" s="47">
        <v>99.382183908045988</v>
      </c>
      <c r="H4" s="47">
        <v>97.888999999999996</v>
      </c>
      <c r="I4" s="47">
        <v>102.9</v>
      </c>
      <c r="J4" s="47">
        <v>100.3</v>
      </c>
      <c r="K4" s="47"/>
      <c r="L4" s="44">
        <v>99</v>
      </c>
      <c r="M4" s="42">
        <f t="shared" si="0"/>
        <v>99.728896463426892</v>
      </c>
      <c r="N4" s="42">
        <f t="shared" si="1"/>
        <v>5.0110000000000099</v>
      </c>
      <c r="O4" s="17">
        <v>94</v>
      </c>
      <c r="P4" s="18">
        <v>104</v>
      </c>
      <c r="Q4" s="54">
        <f>M4/M$3*100</f>
        <v>100.8918597675641</v>
      </c>
    </row>
    <row r="5" spans="1:18" ht="15.95" customHeight="1" x14ac:dyDescent="0.3">
      <c r="A5" s="87">
        <v>3</v>
      </c>
      <c r="B5" s="47">
        <v>98.868421052631575</v>
      </c>
      <c r="C5" s="47">
        <v>100.37037037037038</v>
      </c>
      <c r="D5" s="42">
        <v>99.333333333333329</v>
      </c>
      <c r="E5" s="42">
        <v>98.554000000000002</v>
      </c>
      <c r="F5" s="47">
        <v>98.9</v>
      </c>
      <c r="G5" s="47">
        <v>98.952380952380963</v>
      </c>
      <c r="H5" s="47">
        <v>97.691999999999993</v>
      </c>
      <c r="I5" s="47">
        <v>103.4</v>
      </c>
      <c r="J5" s="47">
        <v>100.99</v>
      </c>
      <c r="K5" s="47">
        <v>98.066666666666663</v>
      </c>
      <c r="L5" s="44">
        <v>99</v>
      </c>
      <c r="M5" s="42">
        <f t="shared" si="0"/>
        <v>99.512717237538283</v>
      </c>
      <c r="N5" s="19">
        <f t="shared" si="1"/>
        <v>5.7080000000000126</v>
      </c>
      <c r="O5" s="17">
        <v>94</v>
      </c>
      <c r="P5" s="18">
        <v>104</v>
      </c>
      <c r="Q5" s="54">
        <f t="shared" ref="Q5:Q20" si="2">M5/M$3*100</f>
        <v>100.67315962230568</v>
      </c>
    </row>
    <row r="6" spans="1:18" ht="15.95" customHeight="1" x14ac:dyDescent="0.3">
      <c r="A6" s="87">
        <v>4</v>
      </c>
      <c r="B6" s="47">
        <v>99.21052631578948</v>
      </c>
      <c r="C6" s="47">
        <v>99.884090909090915</v>
      </c>
      <c r="D6" s="42">
        <v>99.352941176470594</v>
      </c>
      <c r="E6" s="42">
        <v>98.338999999999999</v>
      </c>
      <c r="F6" s="47">
        <v>99.368421052631575</v>
      </c>
      <c r="G6" s="47">
        <v>98.594444444444449</v>
      </c>
      <c r="H6" s="47">
        <v>97.614999999999995</v>
      </c>
      <c r="I6" s="47">
        <v>103.1</v>
      </c>
      <c r="J6" s="47">
        <v>99.83</v>
      </c>
      <c r="K6" s="47">
        <v>99.266666666666666</v>
      </c>
      <c r="L6" s="44">
        <v>99</v>
      </c>
      <c r="M6" s="42">
        <f t="shared" si="0"/>
        <v>99.456109056509376</v>
      </c>
      <c r="N6" s="19">
        <f t="shared" si="1"/>
        <v>5.4849999999999994</v>
      </c>
      <c r="O6" s="17">
        <v>94</v>
      </c>
      <c r="P6" s="18">
        <v>104</v>
      </c>
      <c r="Q6" s="54">
        <f t="shared" si="2"/>
        <v>100.61589131929021</v>
      </c>
    </row>
    <row r="7" spans="1:18" ht="15.95" customHeight="1" x14ac:dyDescent="0.3">
      <c r="A7" s="87">
        <v>5</v>
      </c>
      <c r="B7" s="47">
        <v>98.9375</v>
      </c>
      <c r="C7" s="47">
        <v>100.16263736263735</v>
      </c>
      <c r="D7" s="42">
        <v>100.05263157894737</v>
      </c>
      <c r="E7" s="42">
        <v>98.349000000000004</v>
      </c>
      <c r="F7" s="47">
        <v>99.736842105263165</v>
      </c>
      <c r="G7" s="47">
        <v>99.1235632183908</v>
      </c>
      <c r="H7" s="47">
        <v>97.75</v>
      </c>
      <c r="I7" s="47">
        <v>102.4</v>
      </c>
      <c r="J7" s="42">
        <v>98.17</v>
      </c>
      <c r="K7" s="47">
        <v>99.642857142857139</v>
      </c>
      <c r="L7" s="44">
        <v>99</v>
      </c>
      <c r="M7" s="42">
        <f t="shared" si="0"/>
        <v>99.432503140809573</v>
      </c>
      <c r="N7" s="19">
        <f t="shared" si="1"/>
        <v>4.6500000000000057</v>
      </c>
      <c r="O7" s="17">
        <v>94</v>
      </c>
      <c r="P7" s="18">
        <v>104</v>
      </c>
      <c r="Q7" s="54">
        <f t="shared" si="2"/>
        <v>100.59201012917454</v>
      </c>
    </row>
    <row r="8" spans="1:18" ht="15.95" customHeight="1" x14ac:dyDescent="0.3">
      <c r="A8" s="87">
        <v>6</v>
      </c>
      <c r="B8" s="47">
        <v>98.882352941176464</v>
      </c>
      <c r="C8" s="47">
        <v>100.56292134831462</v>
      </c>
      <c r="D8" s="42">
        <v>98.63636363636364</v>
      </c>
      <c r="E8" s="42">
        <v>98.061000000000007</v>
      </c>
      <c r="F8" s="47">
        <v>98.36363636363636</v>
      </c>
      <c r="G8" s="47">
        <v>99.851515151515159</v>
      </c>
      <c r="H8" s="47">
        <v>98.215999999999994</v>
      </c>
      <c r="I8" s="47">
        <v>102.7</v>
      </c>
      <c r="J8" s="47">
        <v>97.46</v>
      </c>
      <c r="K8" s="47">
        <v>98.466666666666669</v>
      </c>
      <c r="L8" s="44">
        <v>99</v>
      </c>
      <c r="M8" s="42">
        <f t="shared" si="0"/>
        <v>99.120045610767306</v>
      </c>
      <c r="N8" s="19">
        <f t="shared" si="1"/>
        <v>5.2400000000000091</v>
      </c>
      <c r="O8" s="17">
        <v>94</v>
      </c>
      <c r="P8" s="18">
        <v>104</v>
      </c>
      <c r="Q8" s="54">
        <f t="shared" si="2"/>
        <v>100.27590895466787</v>
      </c>
    </row>
    <row r="9" spans="1:18" ht="15.95" customHeight="1" x14ac:dyDescent="0.3">
      <c r="A9" s="87">
        <v>7</v>
      </c>
      <c r="B9" s="47">
        <v>98.791666666666671</v>
      </c>
      <c r="C9" s="47">
        <v>101.02093023255811</v>
      </c>
      <c r="D9" s="42">
        <v>99.117647058823536</v>
      </c>
      <c r="E9" s="42">
        <v>98.968000000000004</v>
      </c>
      <c r="F9" s="47">
        <v>97</v>
      </c>
      <c r="G9" s="47">
        <v>99.824404761904773</v>
      </c>
      <c r="H9" s="47">
        <v>98.073999999999998</v>
      </c>
      <c r="I9" s="47">
        <v>101.8</v>
      </c>
      <c r="J9" s="47">
        <v>100.2</v>
      </c>
      <c r="K9" s="47">
        <v>100.86666666666666</v>
      </c>
      <c r="L9" s="44">
        <v>99</v>
      </c>
      <c r="M9" s="42">
        <f t="shared" si="0"/>
        <v>99.56633153866197</v>
      </c>
      <c r="N9" s="19">
        <f t="shared" si="1"/>
        <v>4.7999999999999972</v>
      </c>
      <c r="O9" s="17">
        <v>94</v>
      </c>
      <c r="P9" s="18">
        <v>104</v>
      </c>
      <c r="Q9" s="54">
        <f t="shared" si="2"/>
        <v>100.72739913304257</v>
      </c>
    </row>
    <row r="10" spans="1:18" ht="15.95" customHeight="1" x14ac:dyDescent="0.3">
      <c r="A10" s="87">
        <v>8</v>
      </c>
      <c r="B10" s="47">
        <v>99.230769230769226</v>
      </c>
      <c r="C10" s="47">
        <v>100.46976744186045</v>
      </c>
      <c r="D10" s="42">
        <v>99</v>
      </c>
      <c r="E10" s="42">
        <v>99.016000000000005</v>
      </c>
      <c r="F10" s="47">
        <v>96.95</v>
      </c>
      <c r="G10" s="47">
        <v>99.544642857142861</v>
      </c>
      <c r="H10" s="47">
        <v>98.11</v>
      </c>
      <c r="I10" s="47">
        <v>101.3</v>
      </c>
      <c r="J10" s="47">
        <v>100.35</v>
      </c>
      <c r="K10" s="47">
        <v>100.64285714285714</v>
      </c>
      <c r="L10" s="44">
        <v>99</v>
      </c>
      <c r="M10" s="42">
        <f t="shared" si="0"/>
        <v>99.461403667262971</v>
      </c>
      <c r="N10" s="19">
        <f t="shared" si="1"/>
        <v>4.3499999999999943</v>
      </c>
      <c r="O10" s="17">
        <v>94</v>
      </c>
      <c r="P10" s="18">
        <v>104</v>
      </c>
      <c r="Q10" s="54">
        <f t="shared" si="2"/>
        <v>100.62124767180806</v>
      </c>
    </row>
    <row r="11" spans="1:18" ht="15.95" customHeight="1" x14ac:dyDescent="0.3">
      <c r="A11" s="87">
        <v>9</v>
      </c>
      <c r="B11" s="47">
        <v>99.181818181818187</v>
      </c>
      <c r="C11" s="47">
        <v>100.06000000000002</v>
      </c>
      <c r="D11" s="42">
        <v>99.117647058823536</v>
      </c>
      <c r="E11" s="42">
        <v>98.911000000000001</v>
      </c>
      <c r="F11" s="47">
        <v>96.95</v>
      </c>
      <c r="G11" s="47">
        <v>99.172043010752674</v>
      </c>
      <c r="H11" s="47">
        <v>98.209000000000003</v>
      </c>
      <c r="I11" s="47">
        <v>101.3</v>
      </c>
      <c r="J11" s="47">
        <v>100.5</v>
      </c>
      <c r="K11" s="47">
        <v>100.53333333333333</v>
      </c>
      <c r="L11" s="44">
        <v>99</v>
      </c>
      <c r="M11" s="42">
        <f t="shared" si="0"/>
        <v>99.393484158472759</v>
      </c>
      <c r="N11" s="19">
        <f t="shared" si="1"/>
        <v>4.3499999999999943</v>
      </c>
      <c r="O11" s="17">
        <v>94</v>
      </c>
      <c r="P11" s="18">
        <v>104</v>
      </c>
      <c r="Q11" s="54">
        <f t="shared" si="2"/>
        <v>100.55253613684332</v>
      </c>
    </row>
    <row r="12" spans="1:18" ht="15.95" customHeight="1" x14ac:dyDescent="0.3">
      <c r="A12" s="87">
        <v>10</v>
      </c>
      <c r="B12" s="47">
        <v>99.05</v>
      </c>
      <c r="C12" s="47">
        <v>100.47468354430382</v>
      </c>
      <c r="D12" s="42">
        <v>99.117647058823536</v>
      </c>
      <c r="E12" s="42">
        <v>98.632000000000005</v>
      </c>
      <c r="F12" s="47">
        <v>96.238095238095241</v>
      </c>
      <c r="G12" s="47">
        <v>99.929292929292913</v>
      </c>
      <c r="H12" s="47">
        <v>97.335999999999999</v>
      </c>
      <c r="I12" s="47">
        <v>101.7</v>
      </c>
      <c r="J12" s="47">
        <v>100.46</v>
      </c>
      <c r="K12" s="47">
        <v>98.066666666666663</v>
      </c>
      <c r="L12" s="44">
        <v>99</v>
      </c>
      <c r="M12" s="42">
        <f t="shared" si="0"/>
        <v>99.100438543718226</v>
      </c>
      <c r="N12" s="19">
        <f t="shared" si="1"/>
        <v>5.461904761904762</v>
      </c>
      <c r="O12" s="17">
        <v>94</v>
      </c>
      <c r="P12" s="18">
        <v>104</v>
      </c>
      <c r="Q12" s="54">
        <f t="shared" si="2"/>
        <v>100.2560732447651</v>
      </c>
    </row>
    <row r="13" spans="1:18" ht="15.95" customHeight="1" x14ac:dyDescent="0.3">
      <c r="A13" s="87">
        <v>11</v>
      </c>
      <c r="B13" s="47">
        <v>98</v>
      </c>
      <c r="C13" s="47">
        <v>99.903296703296775</v>
      </c>
      <c r="D13" s="42">
        <v>98.578947368421055</v>
      </c>
      <c r="E13" s="42">
        <v>96.257999999999996</v>
      </c>
      <c r="F13" s="47">
        <v>96</v>
      </c>
      <c r="G13" s="47">
        <v>99.642156862745082</v>
      </c>
      <c r="H13" s="47">
        <v>97.685000000000002</v>
      </c>
      <c r="I13" s="47">
        <v>101.3</v>
      </c>
      <c r="J13" s="47">
        <v>101.38</v>
      </c>
      <c r="K13" s="47">
        <v>98.333333333333329</v>
      </c>
      <c r="L13" s="44">
        <v>99</v>
      </c>
      <c r="M13" s="42">
        <f t="shared" si="0"/>
        <v>98.708073426779634</v>
      </c>
      <c r="N13" s="19">
        <f t="shared" si="1"/>
        <v>5.3799999999999955</v>
      </c>
      <c r="O13" s="17">
        <v>94</v>
      </c>
      <c r="P13" s="18">
        <v>104</v>
      </c>
      <c r="Q13" s="54">
        <f t="shared" si="2"/>
        <v>99.859132661246591</v>
      </c>
    </row>
    <row r="14" spans="1:18" ht="15.95" customHeight="1" x14ac:dyDescent="0.3">
      <c r="A14" s="87">
        <v>12</v>
      </c>
      <c r="B14" s="47">
        <v>98.95</v>
      </c>
      <c r="C14" s="47">
        <v>99.81</v>
      </c>
      <c r="D14" s="42">
        <v>98.78947368421052</v>
      </c>
      <c r="E14" s="42">
        <v>98.085999999999999</v>
      </c>
      <c r="F14" s="47">
        <v>96.631578947368425</v>
      </c>
      <c r="G14" s="46">
        <v>99.642156862745082</v>
      </c>
      <c r="H14" s="47">
        <v>97.828999999999994</v>
      </c>
      <c r="I14" s="47">
        <v>101.4</v>
      </c>
      <c r="J14" s="47">
        <v>101.01</v>
      </c>
      <c r="K14" s="47">
        <v>97.916666666666671</v>
      </c>
      <c r="L14" s="44">
        <v>99</v>
      </c>
      <c r="M14" s="42">
        <f t="shared" si="0"/>
        <v>99.006487616099065</v>
      </c>
      <c r="N14" s="19">
        <f t="shared" si="1"/>
        <v>4.7684210526315809</v>
      </c>
      <c r="O14" s="17">
        <v>94</v>
      </c>
      <c r="P14" s="18">
        <v>104</v>
      </c>
      <c r="Q14" s="54">
        <f t="shared" si="2"/>
        <v>100.16102673216423</v>
      </c>
    </row>
    <row r="15" spans="1:18" ht="15.95" customHeight="1" x14ac:dyDescent="0.3">
      <c r="A15" s="87">
        <v>1</v>
      </c>
      <c r="B15" s="47">
        <v>99.05</v>
      </c>
      <c r="C15" s="47">
        <v>100.45862068965518</v>
      </c>
      <c r="D15" s="42">
        <v>98</v>
      </c>
      <c r="E15" s="42">
        <v>97.628</v>
      </c>
      <c r="F15" s="47">
        <v>96.8</v>
      </c>
      <c r="G15" s="47">
        <v>99.959090909090904</v>
      </c>
      <c r="H15" s="47">
        <v>97.697999999999993</v>
      </c>
      <c r="I15" s="47">
        <v>101.9</v>
      </c>
      <c r="J15" s="47">
        <v>100.98</v>
      </c>
      <c r="K15" s="47">
        <v>100.4</v>
      </c>
      <c r="L15" s="44">
        <v>99</v>
      </c>
      <c r="M15" s="42">
        <f t="shared" si="0"/>
        <v>99.287371159874596</v>
      </c>
      <c r="N15" s="19">
        <f t="shared" si="1"/>
        <v>5.1000000000000085</v>
      </c>
      <c r="O15" s="17">
        <v>94</v>
      </c>
      <c r="P15" s="18">
        <v>104</v>
      </c>
      <c r="Q15" s="54">
        <f t="shared" si="2"/>
        <v>100.44518572834853</v>
      </c>
      <c r="R15" s="7"/>
    </row>
    <row r="16" spans="1:18" ht="15.95" customHeight="1" x14ac:dyDescent="0.3">
      <c r="A16" s="87">
        <v>2</v>
      </c>
      <c r="B16" s="47">
        <v>99.05</v>
      </c>
      <c r="C16" s="47">
        <v>99.688505747126428</v>
      </c>
      <c r="D16" s="42">
        <v>98.333333333333329</v>
      </c>
      <c r="E16" s="42">
        <v>97.518000000000001</v>
      </c>
      <c r="F16" s="47">
        <v>97.1</v>
      </c>
      <c r="G16" s="47">
        <v>99.230434782608683</v>
      </c>
      <c r="H16" s="47">
        <v>98.010999999999996</v>
      </c>
      <c r="I16" s="47">
        <v>102.1</v>
      </c>
      <c r="J16" s="47">
        <v>100.23</v>
      </c>
      <c r="K16" s="47">
        <v>100</v>
      </c>
      <c r="L16" s="44">
        <v>99</v>
      </c>
      <c r="M16" s="42">
        <f t="shared" si="0"/>
        <v>99.126127386306848</v>
      </c>
      <c r="N16" s="19">
        <f t="shared" si="1"/>
        <v>5</v>
      </c>
      <c r="O16" s="17">
        <v>94</v>
      </c>
      <c r="P16" s="18">
        <v>104</v>
      </c>
      <c r="Q16" s="54">
        <f t="shared" si="2"/>
        <v>100.28206165129474</v>
      </c>
      <c r="R16" s="7"/>
    </row>
    <row r="17" spans="1:18" ht="15.95" customHeight="1" x14ac:dyDescent="0.3">
      <c r="A17" s="87">
        <v>3</v>
      </c>
      <c r="B17" s="47">
        <v>99.625</v>
      </c>
      <c r="C17" s="47">
        <v>99.9</v>
      </c>
      <c r="D17" s="42">
        <v>98.95</v>
      </c>
      <c r="E17" s="42">
        <v>97.338999999999999</v>
      </c>
      <c r="F17" s="47">
        <v>97.571428571428569</v>
      </c>
      <c r="G17" s="47">
        <v>98.979166666666686</v>
      </c>
      <c r="H17" s="47">
        <v>98.191000000000003</v>
      </c>
      <c r="I17" s="47">
        <v>102.2</v>
      </c>
      <c r="J17" s="47">
        <v>100.76</v>
      </c>
      <c r="K17" s="47">
        <v>99.857142857142861</v>
      </c>
      <c r="L17" s="44">
        <v>99</v>
      </c>
      <c r="M17" s="42">
        <f t="shared" si="0"/>
        <v>99.337273809523822</v>
      </c>
      <c r="N17" s="19">
        <f t="shared" si="1"/>
        <v>4.8610000000000042</v>
      </c>
      <c r="O17" s="17">
        <v>94</v>
      </c>
      <c r="P17" s="18">
        <v>104</v>
      </c>
      <c r="Q17" s="54">
        <f t="shared" si="2"/>
        <v>100.49567030512601</v>
      </c>
      <c r="R17" s="7"/>
    </row>
    <row r="18" spans="1:18" ht="15.95" customHeight="1" x14ac:dyDescent="0.3">
      <c r="A18" s="87">
        <v>4</v>
      </c>
      <c r="B18" s="47">
        <v>99.307692307692307</v>
      </c>
      <c r="C18" s="47">
        <v>100.66442307692309</v>
      </c>
      <c r="D18" s="42">
        <v>99.166666666666671</v>
      </c>
      <c r="E18" s="42">
        <v>97.906000000000006</v>
      </c>
      <c r="F18" s="47">
        <v>97.571428571428569</v>
      </c>
      <c r="G18" s="47">
        <v>98.449999999999989</v>
      </c>
      <c r="H18" s="47">
        <v>97.522000000000006</v>
      </c>
      <c r="I18" s="47">
        <v>102.2</v>
      </c>
      <c r="J18" s="47">
        <v>101.08</v>
      </c>
      <c r="K18" s="47">
        <v>99.733333333333334</v>
      </c>
      <c r="L18" s="44">
        <v>99</v>
      </c>
      <c r="M18" s="42">
        <f t="shared" si="0"/>
        <v>99.360154395604411</v>
      </c>
      <c r="N18" s="19">
        <f>MAX(B18:K18)-MIN(B18:K18)</f>
        <v>4.6779999999999973</v>
      </c>
      <c r="O18" s="17">
        <v>94</v>
      </c>
      <c r="P18" s="18">
        <v>104</v>
      </c>
      <c r="Q18" s="54">
        <f t="shared" si="2"/>
        <v>100.51881770737454</v>
      </c>
    </row>
    <row r="19" spans="1:18" ht="15.95" customHeight="1" x14ac:dyDescent="0.3">
      <c r="A19" s="87">
        <v>5</v>
      </c>
      <c r="B19" s="47">
        <v>99.13636363636364</v>
      </c>
      <c r="C19" s="47">
        <v>100.06666666666671</v>
      </c>
      <c r="D19" s="42">
        <v>99.058823529411768</v>
      </c>
      <c r="E19" s="42">
        <v>98.03</v>
      </c>
      <c r="F19" s="47">
        <v>97.333333333333329</v>
      </c>
      <c r="G19" s="47">
        <v>97.852631578947353</v>
      </c>
      <c r="H19" s="47">
        <v>96.962000000000003</v>
      </c>
      <c r="I19" s="47">
        <v>101.8</v>
      </c>
      <c r="J19" s="47">
        <v>99.31</v>
      </c>
      <c r="K19" s="47">
        <v>99.333333333333329</v>
      </c>
      <c r="L19" s="44">
        <v>99</v>
      </c>
      <c r="M19" s="42">
        <f t="shared" si="0"/>
        <v>98.888315207805604</v>
      </c>
      <c r="N19" s="19">
        <f>MAX(B19:K19)-MIN(B19:K19)</f>
        <v>4.8379999999999939</v>
      </c>
      <c r="O19" s="17">
        <v>94</v>
      </c>
      <c r="P19" s="18">
        <v>104</v>
      </c>
      <c r="Q19" s="54">
        <f t="shared" si="2"/>
        <v>100.04147628621787</v>
      </c>
    </row>
    <row r="20" spans="1:18" ht="15.95" customHeight="1" x14ac:dyDescent="0.3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4">
        <v>99</v>
      </c>
      <c r="M20" s="42"/>
      <c r="N20" s="19">
        <f>MAX(B20:K20)-MIN(B20:K20)</f>
        <v>0</v>
      </c>
      <c r="O20" s="17">
        <v>94</v>
      </c>
      <c r="P20" s="18">
        <v>104</v>
      </c>
      <c r="Q20" s="54">
        <f t="shared" si="2"/>
        <v>0</v>
      </c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9.75" customWidth="1"/>
    <col min="3" max="3" width="10.5" bestFit="1" customWidth="1"/>
    <col min="4" max="4" width="10.5" customWidth="1"/>
    <col min="5" max="5" width="10.75" customWidth="1"/>
    <col min="6" max="6" width="9.5" customWidth="1"/>
    <col min="7" max="7" width="10.25" customWidth="1"/>
    <col min="8" max="8" width="10.375" customWidth="1"/>
    <col min="9" max="9" width="10.625" customWidth="1"/>
    <col min="10" max="10" width="10.75" customWidth="1"/>
    <col min="11" max="11" width="10.375" customWidth="1"/>
    <col min="12" max="12" width="6.875" customWidth="1"/>
    <col min="13" max="13" width="9.75" customWidth="1"/>
    <col min="14" max="14" width="7.625" customWidth="1"/>
    <col min="15" max="16" width="2.625" customWidth="1"/>
  </cols>
  <sheetData>
    <row r="1" spans="1:18" ht="20.100000000000001" customHeight="1" x14ac:dyDescent="0.3">
      <c r="A1" s="20"/>
      <c r="B1" s="20"/>
      <c r="C1" s="20"/>
      <c r="D1" s="20"/>
      <c r="E1" s="20"/>
      <c r="F1" s="15" t="s">
        <v>124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15.95" customHeight="1" x14ac:dyDescent="0.25">
      <c r="A2" s="1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17" t="s">
        <v>30</v>
      </c>
      <c r="P2" s="18" t="s">
        <v>31</v>
      </c>
      <c r="Q2" s="14" t="s">
        <v>128</v>
      </c>
    </row>
    <row r="3" spans="1:18" ht="15.95" customHeight="1" x14ac:dyDescent="0.25">
      <c r="A3" s="87">
        <v>1</v>
      </c>
      <c r="B3" s="47">
        <v>264.56756756756755</v>
      </c>
      <c r="C3" s="47">
        <v>265.05106382978721</v>
      </c>
      <c r="D3" s="42">
        <v>264.22222222222223</v>
      </c>
      <c r="E3" s="42">
        <v>262.40899999999999</v>
      </c>
      <c r="F3" s="47"/>
      <c r="G3" s="47">
        <v>263</v>
      </c>
      <c r="H3" s="47">
        <v>259.2</v>
      </c>
      <c r="I3" s="47">
        <v>262.8</v>
      </c>
      <c r="J3" s="47"/>
      <c r="K3" s="47"/>
      <c r="L3" s="43">
        <v>264</v>
      </c>
      <c r="M3" s="42">
        <f t="shared" ref="M3:M19" si="0">AVERAGE(B3:K3)</f>
        <v>263.03569337422533</v>
      </c>
      <c r="N3" s="42">
        <f>MAX(B3:K3)-MIN(B3:K3)</f>
        <v>5.8510638297872219</v>
      </c>
      <c r="O3" s="17">
        <v>250</v>
      </c>
      <c r="P3" s="18">
        <v>278</v>
      </c>
      <c r="Q3" s="54">
        <f>M3/M3*100</f>
        <v>100</v>
      </c>
    </row>
    <row r="4" spans="1:18" ht="15.95" customHeight="1" x14ac:dyDescent="0.25">
      <c r="A4" s="87">
        <v>2</v>
      </c>
      <c r="B4" s="47">
        <v>264.55882352941177</v>
      </c>
      <c r="C4" s="47">
        <v>265.57142857142856</v>
      </c>
      <c r="D4" s="42">
        <v>263.1875</v>
      </c>
      <c r="E4" s="42">
        <v>262.11900000000003</v>
      </c>
      <c r="F4" s="47">
        <v>260.125</v>
      </c>
      <c r="G4" s="47">
        <v>263.53160919540227</v>
      </c>
      <c r="H4" s="47">
        <v>257.44400000000002</v>
      </c>
      <c r="I4" s="47">
        <v>266</v>
      </c>
      <c r="J4" s="47">
        <v>262.98</v>
      </c>
      <c r="K4" s="47"/>
      <c r="L4" s="43">
        <v>264</v>
      </c>
      <c r="M4" s="42">
        <f t="shared" si="0"/>
        <v>262.8352623662492</v>
      </c>
      <c r="N4" s="42">
        <f t="shared" ref="N4:N17" si="1">MAX(B4:K4)-MIN(B4:K4)</f>
        <v>8.5559999999999832</v>
      </c>
      <c r="O4" s="17">
        <v>250</v>
      </c>
      <c r="P4" s="18">
        <v>278</v>
      </c>
      <c r="Q4" s="54">
        <f>M4/M$3*100</f>
        <v>99.923800832729199</v>
      </c>
    </row>
    <row r="5" spans="1:18" ht="15.95" customHeight="1" x14ac:dyDescent="0.25">
      <c r="A5" s="87">
        <v>3</v>
      </c>
      <c r="B5" s="47">
        <v>264.28947368421052</v>
      </c>
      <c r="C5" s="47">
        <v>264.15243902439039</v>
      </c>
      <c r="D5" s="42">
        <v>260.5</v>
      </c>
      <c r="E5" s="42">
        <v>261.28500000000003</v>
      </c>
      <c r="F5" s="47">
        <v>261.75</v>
      </c>
      <c r="G5" s="47">
        <v>262.95833333333337</v>
      </c>
      <c r="H5" s="47">
        <v>260.714</v>
      </c>
      <c r="I5" s="47">
        <v>263.39999999999998</v>
      </c>
      <c r="J5" s="47">
        <v>263.94</v>
      </c>
      <c r="K5" s="47">
        <v>265.66666666666669</v>
      </c>
      <c r="L5" s="43">
        <v>264</v>
      </c>
      <c r="M5" s="42">
        <f t="shared" si="0"/>
        <v>262.86559127086014</v>
      </c>
      <c r="N5" s="42">
        <f t="shared" si="1"/>
        <v>5.1666666666666856</v>
      </c>
      <c r="O5" s="17">
        <v>250</v>
      </c>
      <c r="P5" s="18">
        <v>278</v>
      </c>
      <c r="Q5" s="54">
        <f t="shared" ref="Q5:Q20" si="2">M5/M$3*100</f>
        <v>99.935331170768833</v>
      </c>
    </row>
    <row r="6" spans="1:18" ht="15.95" customHeight="1" x14ac:dyDescent="0.25">
      <c r="A6" s="87">
        <v>4</v>
      </c>
      <c r="B6" s="47">
        <v>263.34210526315792</v>
      </c>
      <c r="C6" s="47">
        <v>267.29431818181826</v>
      </c>
      <c r="D6" s="42">
        <v>264.61111111111109</v>
      </c>
      <c r="E6" s="42">
        <v>260.32499999999999</v>
      </c>
      <c r="F6" s="47">
        <v>263.26315789473682</v>
      </c>
      <c r="G6" s="47">
        <v>263.00277777777779</v>
      </c>
      <c r="H6" s="47">
        <v>260.56400000000002</v>
      </c>
      <c r="I6" s="47">
        <v>263.5</v>
      </c>
      <c r="J6" s="47">
        <v>266.10000000000002</v>
      </c>
      <c r="K6" s="47">
        <v>259.39999999999998</v>
      </c>
      <c r="L6" s="43">
        <v>264</v>
      </c>
      <c r="M6" s="42">
        <f t="shared" si="0"/>
        <v>263.14024702286019</v>
      </c>
      <c r="N6" s="42">
        <f t="shared" si="1"/>
        <v>7.8943181818182779</v>
      </c>
      <c r="O6" s="17">
        <v>250</v>
      </c>
      <c r="P6" s="18">
        <v>278</v>
      </c>
      <c r="Q6" s="54">
        <f t="shared" si="2"/>
        <v>100.03974884446048</v>
      </c>
    </row>
    <row r="7" spans="1:18" ht="15.95" customHeight="1" x14ac:dyDescent="0.25">
      <c r="A7" s="87">
        <v>5</v>
      </c>
      <c r="B7" s="47">
        <v>263.3125</v>
      </c>
      <c r="C7" s="47">
        <v>266.93764705882347</v>
      </c>
      <c r="D7" s="42">
        <v>264.94736842105266</v>
      </c>
      <c r="E7" s="42">
        <v>261.202</v>
      </c>
      <c r="F7" s="47">
        <v>261.89473684210526</v>
      </c>
      <c r="G7" s="47">
        <v>263.54310344827587</v>
      </c>
      <c r="H7" s="47">
        <v>261.23599999999999</v>
      </c>
      <c r="I7" s="47">
        <v>263.39999999999998</v>
      </c>
      <c r="J7" s="42">
        <v>266.69</v>
      </c>
      <c r="K7" s="47">
        <v>259</v>
      </c>
      <c r="L7" s="43">
        <v>264</v>
      </c>
      <c r="M7" s="42">
        <f t="shared" si="0"/>
        <v>263.21633557702569</v>
      </c>
      <c r="N7" s="42">
        <f t="shared" si="1"/>
        <v>7.9376470588234724</v>
      </c>
      <c r="O7" s="17">
        <v>250</v>
      </c>
      <c r="P7" s="18">
        <v>278</v>
      </c>
      <c r="Q7" s="54">
        <f t="shared" si="2"/>
        <v>100.06867592777355</v>
      </c>
    </row>
    <row r="8" spans="1:18" ht="15.95" customHeight="1" x14ac:dyDescent="0.25">
      <c r="A8" s="87">
        <v>6</v>
      </c>
      <c r="B8" s="47">
        <v>264.26470588235293</v>
      </c>
      <c r="C8" s="47">
        <v>266.65280898876404</v>
      </c>
      <c r="D8" s="42">
        <v>265.89473684210526</v>
      </c>
      <c r="E8" s="42">
        <v>261.661</v>
      </c>
      <c r="F8" s="47">
        <v>263.90909090909093</v>
      </c>
      <c r="G8" s="47">
        <v>262.79166666666663</v>
      </c>
      <c r="H8" s="47">
        <v>263.05500000000001</v>
      </c>
      <c r="I8" s="47">
        <v>264.8</v>
      </c>
      <c r="J8" s="47">
        <v>263.23</v>
      </c>
      <c r="K8" s="47">
        <v>262.66666666666669</v>
      </c>
      <c r="L8" s="43">
        <v>264</v>
      </c>
      <c r="M8" s="42">
        <f t="shared" si="0"/>
        <v>263.89256759556463</v>
      </c>
      <c r="N8" s="42">
        <f t="shared" si="1"/>
        <v>4.9918089887640349</v>
      </c>
      <c r="O8" s="17">
        <v>250</v>
      </c>
      <c r="P8" s="18">
        <v>278</v>
      </c>
      <c r="Q8" s="54">
        <f t="shared" si="2"/>
        <v>100.32576347732405</v>
      </c>
    </row>
    <row r="9" spans="1:18" ht="15.95" customHeight="1" x14ac:dyDescent="0.25">
      <c r="A9" s="87">
        <v>7</v>
      </c>
      <c r="B9" s="47">
        <v>264.125</v>
      </c>
      <c r="C9" s="47">
        <v>269.24421052631573</v>
      </c>
      <c r="D9" s="42">
        <v>267.38888888888891</v>
      </c>
      <c r="E9" s="42">
        <v>261.565</v>
      </c>
      <c r="F9" s="47">
        <v>264.3</v>
      </c>
      <c r="G9" s="47">
        <v>261.94642857142856</v>
      </c>
      <c r="H9" s="47">
        <v>261.43900000000002</v>
      </c>
      <c r="I9" s="47">
        <v>263.89999999999998</v>
      </c>
      <c r="J9" s="47">
        <v>261.89999999999998</v>
      </c>
      <c r="K9" s="47">
        <v>260.33333333333331</v>
      </c>
      <c r="L9" s="43">
        <v>264</v>
      </c>
      <c r="M9" s="42">
        <f t="shared" si="0"/>
        <v>263.61418613199669</v>
      </c>
      <c r="N9" s="42">
        <f t="shared" si="1"/>
        <v>8.9108771929824115</v>
      </c>
      <c r="O9" s="17">
        <v>250</v>
      </c>
      <c r="P9" s="18">
        <v>278</v>
      </c>
      <c r="Q9" s="54">
        <f t="shared" si="2"/>
        <v>100.2199293754967</v>
      </c>
    </row>
    <row r="10" spans="1:18" ht="15.95" customHeight="1" x14ac:dyDescent="0.25">
      <c r="A10" s="87">
        <v>8</v>
      </c>
      <c r="B10" s="47">
        <v>263.61538461538464</v>
      </c>
      <c r="C10" s="47">
        <v>268.34999999999997</v>
      </c>
      <c r="D10" s="42">
        <v>264.26315789473682</v>
      </c>
      <c r="E10" s="42">
        <v>261.82299999999998</v>
      </c>
      <c r="F10" s="47">
        <v>262.75</v>
      </c>
      <c r="G10" s="47">
        <v>262.70977011494256</v>
      </c>
      <c r="H10" s="47">
        <v>262.32499999999999</v>
      </c>
      <c r="I10" s="47">
        <v>265.5</v>
      </c>
      <c r="J10" s="47">
        <v>262.70999999999998</v>
      </c>
      <c r="K10" s="47">
        <v>259.57142857142856</v>
      </c>
      <c r="L10" s="43">
        <v>264</v>
      </c>
      <c r="M10" s="42">
        <f t="shared" si="0"/>
        <v>263.36177411964928</v>
      </c>
      <c r="N10" s="42">
        <f t="shared" si="1"/>
        <v>8.7785714285714107</v>
      </c>
      <c r="O10" s="17">
        <v>250</v>
      </c>
      <c r="P10" s="18">
        <v>278</v>
      </c>
      <c r="Q10" s="54">
        <f t="shared" si="2"/>
        <v>100.12396824979947</v>
      </c>
    </row>
    <row r="11" spans="1:18" ht="15.95" customHeight="1" x14ac:dyDescent="0.25">
      <c r="A11" s="87">
        <v>9</v>
      </c>
      <c r="B11" s="47">
        <v>263.81818181818181</v>
      </c>
      <c r="C11" s="47">
        <v>266.5701149425289</v>
      </c>
      <c r="D11" s="42">
        <v>263.05263157894734</v>
      </c>
      <c r="E11" s="42">
        <v>260.76100000000002</v>
      </c>
      <c r="F11" s="47">
        <v>261.45</v>
      </c>
      <c r="G11" s="47">
        <v>262.27956989247309</v>
      </c>
      <c r="H11" s="47">
        <v>263.2</v>
      </c>
      <c r="I11" s="47">
        <v>265.5</v>
      </c>
      <c r="J11" s="47">
        <v>262.62</v>
      </c>
      <c r="K11" s="47">
        <v>259.93333333333334</v>
      </c>
      <c r="L11" s="43">
        <v>264</v>
      </c>
      <c r="M11" s="42">
        <f t="shared" si="0"/>
        <v>262.91848315654642</v>
      </c>
      <c r="N11" s="42">
        <f t="shared" si="1"/>
        <v>6.636781609195566</v>
      </c>
      <c r="O11" s="17">
        <v>250</v>
      </c>
      <c r="P11" s="18">
        <v>278</v>
      </c>
      <c r="Q11" s="54">
        <f t="shared" si="2"/>
        <v>99.955439424902622</v>
      </c>
    </row>
    <row r="12" spans="1:18" ht="15.95" customHeight="1" x14ac:dyDescent="0.25">
      <c r="A12" s="87">
        <v>10</v>
      </c>
      <c r="B12" s="47">
        <v>263.39999999999998</v>
      </c>
      <c r="C12" s="47">
        <v>267.02278481012655</v>
      </c>
      <c r="D12" s="42">
        <v>263.85714285714283</v>
      </c>
      <c r="E12" s="42">
        <v>261.61799999999999</v>
      </c>
      <c r="F12" s="47">
        <v>261.76190476190476</v>
      </c>
      <c r="G12" s="47">
        <v>261.97727272727275</v>
      </c>
      <c r="H12" s="47">
        <v>260.678</v>
      </c>
      <c r="I12" s="47">
        <v>265.10000000000002</v>
      </c>
      <c r="J12" s="47">
        <v>263.68</v>
      </c>
      <c r="K12" s="47">
        <v>264.21428571428572</v>
      </c>
      <c r="L12" s="43">
        <v>264</v>
      </c>
      <c r="M12" s="42">
        <f t="shared" si="0"/>
        <v>263.33093908707326</v>
      </c>
      <c r="N12" s="42">
        <f t="shared" si="1"/>
        <v>6.3447848101265549</v>
      </c>
      <c r="O12" s="17">
        <v>250</v>
      </c>
      <c r="P12" s="18">
        <v>278</v>
      </c>
      <c r="Q12" s="54">
        <f t="shared" si="2"/>
        <v>100.1122454937809</v>
      </c>
    </row>
    <row r="13" spans="1:18" ht="15.95" customHeight="1" x14ac:dyDescent="0.25">
      <c r="A13" s="87">
        <v>11</v>
      </c>
      <c r="B13" s="47">
        <v>262.75</v>
      </c>
      <c r="C13" s="47">
        <v>265.24494382022471</v>
      </c>
      <c r="D13" s="42">
        <v>260.5</v>
      </c>
      <c r="E13" s="42">
        <v>260.65699999999998</v>
      </c>
      <c r="F13" s="47">
        <v>261.45</v>
      </c>
      <c r="G13" s="47">
        <v>261.93382352941177</v>
      </c>
      <c r="H13" s="47">
        <v>260.92399999999998</v>
      </c>
      <c r="I13" s="47">
        <v>264.7</v>
      </c>
      <c r="J13" s="47">
        <v>263</v>
      </c>
      <c r="K13" s="47">
        <v>261.53333333333336</v>
      </c>
      <c r="L13" s="43">
        <v>264</v>
      </c>
      <c r="M13" s="42">
        <f t="shared" si="0"/>
        <v>262.26931006829693</v>
      </c>
      <c r="N13" s="42">
        <f t="shared" si="1"/>
        <v>4.7449438202247052</v>
      </c>
      <c r="O13" s="17">
        <v>250</v>
      </c>
      <c r="P13" s="18">
        <v>278</v>
      </c>
      <c r="Q13" s="54">
        <f t="shared" si="2"/>
        <v>99.708639045865894</v>
      </c>
    </row>
    <row r="14" spans="1:18" ht="15.95" customHeight="1" x14ac:dyDescent="0.25">
      <c r="A14" s="87">
        <v>12</v>
      </c>
      <c r="B14" s="47">
        <v>262.45</v>
      </c>
      <c r="C14" s="47">
        <v>267.47291666666672</v>
      </c>
      <c r="D14" s="42">
        <v>258.84210526315792</v>
      </c>
      <c r="E14" s="42">
        <v>260.94600000000003</v>
      </c>
      <c r="F14" s="47">
        <v>263.57894736842104</v>
      </c>
      <c r="G14" s="46">
        <v>261.93382352941177</v>
      </c>
      <c r="H14" s="47">
        <v>260.30799999999999</v>
      </c>
      <c r="I14" s="47">
        <v>265.2</v>
      </c>
      <c r="J14" s="47">
        <v>263.02</v>
      </c>
      <c r="K14" s="47">
        <v>262.18181818181819</v>
      </c>
      <c r="L14" s="43">
        <v>264</v>
      </c>
      <c r="M14" s="42">
        <f t="shared" si="0"/>
        <v>262.59336110094756</v>
      </c>
      <c r="N14" s="42">
        <f t="shared" si="1"/>
        <v>8.630811403508801</v>
      </c>
      <c r="O14" s="17">
        <v>250</v>
      </c>
      <c r="P14" s="18">
        <v>278</v>
      </c>
      <c r="Q14" s="54">
        <f t="shared" si="2"/>
        <v>99.831835646484507</v>
      </c>
    </row>
    <row r="15" spans="1:18" ht="15.95" customHeight="1" x14ac:dyDescent="0.25">
      <c r="A15" s="87">
        <v>1</v>
      </c>
      <c r="B15" s="47">
        <v>263.60000000000002</v>
      </c>
      <c r="C15" s="47">
        <v>267.27321428571429</v>
      </c>
      <c r="D15" s="42">
        <v>266.14285714285717</v>
      </c>
      <c r="E15" s="42">
        <v>260.75599999999997</v>
      </c>
      <c r="F15" s="47">
        <v>264.3</v>
      </c>
      <c r="G15" s="47">
        <v>263.69545454545454</v>
      </c>
      <c r="H15" s="47">
        <v>259.95100000000002</v>
      </c>
      <c r="I15" s="47">
        <v>264.8</v>
      </c>
      <c r="J15" s="47">
        <v>262.98</v>
      </c>
      <c r="K15" s="47">
        <v>267</v>
      </c>
      <c r="L15" s="43">
        <v>264</v>
      </c>
      <c r="M15" s="42">
        <f t="shared" si="0"/>
        <v>264.04985259740261</v>
      </c>
      <c r="N15" s="42">
        <f t="shared" si="1"/>
        <v>7.3222142857142671</v>
      </c>
      <c r="O15" s="17">
        <v>250</v>
      </c>
      <c r="P15" s="18">
        <v>278</v>
      </c>
      <c r="Q15" s="54">
        <f t="shared" si="2"/>
        <v>100.3855595452342</v>
      </c>
      <c r="R15" s="7"/>
    </row>
    <row r="16" spans="1:18" ht="15.95" customHeight="1" x14ac:dyDescent="0.25">
      <c r="A16" s="87">
        <v>2</v>
      </c>
      <c r="B16" s="47">
        <v>263</v>
      </c>
      <c r="C16" s="47">
        <v>265.16506024096384</v>
      </c>
      <c r="D16" s="42">
        <v>264.8125</v>
      </c>
      <c r="E16" s="42">
        <v>261.14600000000002</v>
      </c>
      <c r="F16" s="47">
        <v>262.7</v>
      </c>
      <c r="G16" s="47">
        <v>264.2652173913043</v>
      </c>
      <c r="H16" s="47">
        <v>261.07799999999997</v>
      </c>
      <c r="I16" s="47">
        <v>265.7</v>
      </c>
      <c r="J16" s="47">
        <v>263.23</v>
      </c>
      <c r="K16" s="47">
        <v>266.57142857142856</v>
      </c>
      <c r="L16" s="43">
        <v>264</v>
      </c>
      <c r="M16" s="42">
        <f t="shared" si="0"/>
        <v>263.76682062036969</v>
      </c>
      <c r="N16" s="42">
        <f t="shared" si="1"/>
        <v>5.4934285714285807</v>
      </c>
      <c r="O16" s="17">
        <v>250</v>
      </c>
      <c r="P16" s="18">
        <v>278</v>
      </c>
      <c r="Q16" s="54">
        <f t="shared" si="2"/>
        <v>100.27795742728505</v>
      </c>
      <c r="R16" s="7"/>
    </row>
    <row r="17" spans="1:18" ht="15.95" customHeight="1" x14ac:dyDescent="0.25">
      <c r="A17" s="87">
        <v>3</v>
      </c>
      <c r="B17" s="47">
        <v>262.375</v>
      </c>
      <c r="C17" s="47">
        <v>265</v>
      </c>
      <c r="D17" s="42">
        <v>266.6875</v>
      </c>
      <c r="E17" s="42">
        <v>260.96199999999999</v>
      </c>
      <c r="F17" s="47">
        <v>261.14285714285717</v>
      </c>
      <c r="G17" s="47">
        <v>264.70833333333331</v>
      </c>
      <c r="H17" s="47">
        <v>259.46499999999997</v>
      </c>
      <c r="I17" s="47">
        <v>266</v>
      </c>
      <c r="J17" s="47">
        <v>262.82</v>
      </c>
      <c r="K17" s="47">
        <v>267.93333333333334</v>
      </c>
      <c r="L17" s="43">
        <v>264</v>
      </c>
      <c r="M17" s="42">
        <f t="shared" si="0"/>
        <v>263.70940238095238</v>
      </c>
      <c r="N17" s="42">
        <f t="shared" si="1"/>
        <v>8.4683333333333621</v>
      </c>
      <c r="O17" s="17">
        <v>250</v>
      </c>
      <c r="P17" s="18">
        <v>278</v>
      </c>
      <c r="Q17" s="54">
        <f t="shared" si="2"/>
        <v>100.25612835964759</v>
      </c>
      <c r="R17" s="7"/>
    </row>
    <row r="18" spans="1:18" ht="15.95" customHeight="1" x14ac:dyDescent="0.25">
      <c r="A18" s="87">
        <v>4</v>
      </c>
      <c r="B18" s="47">
        <v>262.15384615384613</v>
      </c>
      <c r="C18" s="47">
        <v>264.54111111111109</v>
      </c>
      <c r="D18" s="42">
        <v>264.15789473684208</v>
      </c>
      <c r="E18" s="42">
        <v>262.267</v>
      </c>
      <c r="F18" s="47">
        <v>262</v>
      </c>
      <c r="G18" s="47">
        <v>263.72499999999997</v>
      </c>
      <c r="H18" s="47">
        <v>259.22899999999998</v>
      </c>
      <c r="I18" s="47">
        <v>266.5</v>
      </c>
      <c r="J18" s="47">
        <v>262.94</v>
      </c>
      <c r="K18" s="47">
        <v>266.60000000000002</v>
      </c>
      <c r="L18" s="43">
        <v>264</v>
      </c>
      <c r="M18" s="42">
        <f t="shared" si="0"/>
        <v>263.41138520017995</v>
      </c>
      <c r="N18" s="42">
        <f>MAX(B18:K18)-MIN(B18:K18)</f>
        <v>7.3710000000000377</v>
      </c>
      <c r="O18" s="17">
        <v>250</v>
      </c>
      <c r="P18" s="18">
        <v>278</v>
      </c>
      <c r="Q18" s="54">
        <f t="shared" si="2"/>
        <v>100.14282921877835</v>
      </c>
    </row>
    <row r="19" spans="1:18" ht="15.95" customHeight="1" x14ac:dyDescent="0.25">
      <c r="A19" s="87">
        <v>5</v>
      </c>
      <c r="B19" s="47">
        <v>262.86363636363637</v>
      </c>
      <c r="C19" s="47">
        <v>264.57500000000005</v>
      </c>
      <c r="D19" s="42">
        <v>261.4736842105263</v>
      </c>
      <c r="E19" s="42">
        <v>262.33300000000003</v>
      </c>
      <c r="F19" s="47">
        <v>261</v>
      </c>
      <c r="G19" s="47">
        <v>263.89473684210526</v>
      </c>
      <c r="H19" s="47">
        <v>259.43299999999999</v>
      </c>
      <c r="I19" s="47">
        <v>266.2</v>
      </c>
      <c r="J19" s="47">
        <v>262.19</v>
      </c>
      <c r="K19" s="47">
        <v>265.88235294117646</v>
      </c>
      <c r="L19" s="43">
        <v>264</v>
      </c>
      <c r="M19" s="42">
        <f t="shared" si="0"/>
        <v>262.98454103574443</v>
      </c>
      <c r="N19" s="42">
        <f>MAX(B19:K19)-MIN(B19:K19)</f>
        <v>6.7669999999999959</v>
      </c>
      <c r="O19" s="17">
        <v>250</v>
      </c>
      <c r="P19" s="18">
        <v>278</v>
      </c>
      <c r="Q19" s="54">
        <f t="shared" si="2"/>
        <v>99.98055308090521</v>
      </c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3">
        <v>264</v>
      </c>
      <c r="M20" s="42"/>
      <c r="N20" s="42">
        <f>MAX(B20:K20)-MIN(B20:K20)</f>
        <v>0</v>
      </c>
      <c r="O20" s="17">
        <v>250</v>
      </c>
      <c r="P20" s="18">
        <v>278</v>
      </c>
      <c r="Q20" s="54">
        <f t="shared" si="2"/>
        <v>0</v>
      </c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1" customWidth="1"/>
    <col min="3" max="3" width="10.5" bestFit="1" customWidth="1"/>
    <col min="4" max="4" width="9.875" customWidth="1"/>
    <col min="5" max="5" width="10.25" customWidth="1"/>
    <col min="6" max="6" width="9.5" customWidth="1"/>
    <col min="7" max="7" width="10.5" customWidth="1"/>
    <col min="8" max="8" width="10.25" customWidth="1"/>
    <col min="9" max="9" width="10.625" customWidth="1"/>
    <col min="10" max="10" width="9.875" customWidth="1"/>
    <col min="11" max="11" width="10.8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5" t="s">
        <v>75</v>
      </c>
    </row>
    <row r="2" spans="1:18" ht="15.95" customHeight="1" x14ac:dyDescent="0.25">
      <c r="A2" s="1" t="s">
        <v>46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1" t="s">
        <v>40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7">
        <v>308.29729729729729</v>
      </c>
      <c r="C3" s="47">
        <v>306.09347826086952</v>
      </c>
      <c r="D3" s="42">
        <v>308.38888888888891</v>
      </c>
      <c r="E3" s="42">
        <v>306.15300000000002</v>
      </c>
      <c r="F3" s="47"/>
      <c r="G3" s="47">
        <v>309.75</v>
      </c>
      <c r="H3" s="47">
        <v>309.39999999999998</v>
      </c>
      <c r="I3" s="47">
        <v>305.10000000000002</v>
      </c>
      <c r="J3" s="47"/>
      <c r="K3" s="47"/>
      <c r="L3" s="43">
        <v>307</v>
      </c>
      <c r="M3" s="42">
        <f t="shared" ref="M3:M19" si="0">AVERAGE(B3:K3)</f>
        <v>307.59752349243655</v>
      </c>
      <c r="N3" s="42">
        <f>MAX(B3:K3)-MIN(B3:K3)</f>
        <v>4.6499999999999773</v>
      </c>
      <c r="O3" s="22">
        <v>291</v>
      </c>
      <c r="P3" s="23">
        <v>323</v>
      </c>
      <c r="Q3" s="25">
        <f>M3/M3*100</f>
        <v>100</v>
      </c>
    </row>
    <row r="4" spans="1:18" ht="15.95" customHeight="1" x14ac:dyDescent="0.25">
      <c r="A4" s="87">
        <v>2</v>
      </c>
      <c r="B4" s="47">
        <v>308.1764705882353</v>
      </c>
      <c r="C4" s="47">
        <v>308.22784810126575</v>
      </c>
      <c r="D4" s="42">
        <v>307.73333333333335</v>
      </c>
      <c r="E4" s="42">
        <v>305.26799999999997</v>
      </c>
      <c r="F4" s="47">
        <v>307.8125</v>
      </c>
      <c r="G4" s="47">
        <v>312.79310344827587</v>
      </c>
      <c r="H4" s="47">
        <v>309.11099999999999</v>
      </c>
      <c r="I4" s="47">
        <v>310.10000000000002</v>
      </c>
      <c r="J4" s="47">
        <v>311.41000000000003</v>
      </c>
      <c r="K4" s="47"/>
      <c r="L4" s="43">
        <v>307</v>
      </c>
      <c r="M4" s="42">
        <f t="shared" si="0"/>
        <v>308.95913949678999</v>
      </c>
      <c r="N4" s="42">
        <f t="shared" ref="N4:N17" si="1">MAX(B4:K4)-MIN(B4:K4)</f>
        <v>7.5251034482758996</v>
      </c>
      <c r="O4" s="22">
        <v>291</v>
      </c>
      <c r="P4" s="23">
        <v>323</v>
      </c>
      <c r="Q4" s="25">
        <f>M4/M$3*100</f>
        <v>100.44266156271149</v>
      </c>
    </row>
    <row r="5" spans="1:18" ht="15.95" customHeight="1" x14ac:dyDescent="0.25">
      <c r="A5" s="87">
        <v>3</v>
      </c>
      <c r="B5" s="47">
        <v>310.73684210526318</v>
      </c>
      <c r="C5" s="47">
        <v>304.95679012345681</v>
      </c>
      <c r="D5" s="42">
        <v>308.55555555555554</v>
      </c>
      <c r="E5" s="42">
        <v>305.14499999999998</v>
      </c>
      <c r="F5" s="47">
        <v>307.5</v>
      </c>
      <c r="G5" s="47">
        <v>312.14285714285717</v>
      </c>
      <c r="H5" s="47">
        <v>308.35399999999998</v>
      </c>
      <c r="I5" s="47">
        <v>306.39999999999998</v>
      </c>
      <c r="J5" s="47">
        <v>308.64999999999998</v>
      </c>
      <c r="K5" s="47">
        <v>313.39999999999998</v>
      </c>
      <c r="L5" s="43">
        <v>307</v>
      </c>
      <c r="M5" s="42">
        <f t="shared" si="0"/>
        <v>308.58410449271327</v>
      </c>
      <c r="N5" s="42">
        <f t="shared" si="1"/>
        <v>8.4432098765431647</v>
      </c>
      <c r="O5" s="22">
        <v>291</v>
      </c>
      <c r="P5" s="23">
        <v>323</v>
      </c>
      <c r="Q5" s="25">
        <f t="shared" ref="Q5:Q17" si="2">M5/M$3*100</f>
        <v>100.32073762788308</v>
      </c>
    </row>
    <row r="6" spans="1:18" ht="15.95" customHeight="1" x14ac:dyDescent="0.25">
      <c r="A6" s="87">
        <v>4</v>
      </c>
      <c r="B6" s="47">
        <v>308.39473684210526</v>
      </c>
      <c r="C6" s="47">
        <v>305.23837209302332</v>
      </c>
      <c r="D6" s="42">
        <v>311.4375</v>
      </c>
      <c r="E6" s="42">
        <v>304.75</v>
      </c>
      <c r="F6" s="47">
        <v>307.05263157894734</v>
      </c>
      <c r="G6" s="47">
        <v>310.58333333333331</v>
      </c>
      <c r="H6" s="47">
        <v>308.88</v>
      </c>
      <c r="I6" s="47">
        <v>306.7</v>
      </c>
      <c r="J6" s="47">
        <v>305.7</v>
      </c>
      <c r="K6" s="47">
        <v>308.53333333333336</v>
      </c>
      <c r="L6" s="43">
        <v>307</v>
      </c>
      <c r="M6" s="42">
        <f t="shared" si="0"/>
        <v>307.72699071807421</v>
      </c>
      <c r="N6" s="42">
        <f t="shared" si="1"/>
        <v>6.6875</v>
      </c>
      <c r="O6" s="22">
        <v>291</v>
      </c>
      <c r="P6" s="23">
        <v>323</v>
      </c>
      <c r="Q6" s="25">
        <f t="shared" si="2"/>
        <v>100.04208981404261</v>
      </c>
    </row>
    <row r="7" spans="1:18" ht="15.95" customHeight="1" x14ac:dyDescent="0.25">
      <c r="A7" s="87">
        <v>5</v>
      </c>
      <c r="B7" s="47">
        <v>309.90625</v>
      </c>
      <c r="C7" s="47">
        <v>304.92</v>
      </c>
      <c r="D7" s="42">
        <v>310.88235294117646</v>
      </c>
      <c r="E7" s="42">
        <v>304.76100000000002</v>
      </c>
      <c r="F7" s="47">
        <v>308.15789473684208</v>
      </c>
      <c r="G7" s="47">
        <v>310.35632183908041</v>
      </c>
      <c r="H7" s="47">
        <v>309.476</v>
      </c>
      <c r="I7" s="47">
        <v>307.39999999999998</v>
      </c>
      <c r="J7" s="42">
        <v>305.44</v>
      </c>
      <c r="K7" s="47">
        <v>310</v>
      </c>
      <c r="L7" s="43">
        <v>307</v>
      </c>
      <c r="M7" s="42">
        <f t="shared" si="0"/>
        <v>308.12998195170996</v>
      </c>
      <c r="N7" s="42">
        <f t="shared" si="1"/>
        <v>6.1213529411764398</v>
      </c>
      <c r="O7" s="22">
        <v>291</v>
      </c>
      <c r="P7" s="23">
        <v>323</v>
      </c>
      <c r="Q7" s="25">
        <f t="shared" si="2"/>
        <v>100.17310232320075</v>
      </c>
    </row>
    <row r="8" spans="1:18" ht="15.95" customHeight="1" x14ac:dyDescent="0.25">
      <c r="A8" s="87">
        <v>6</v>
      </c>
      <c r="B8" s="47">
        <v>309.94117647058823</v>
      </c>
      <c r="C8" s="47">
        <v>309.21894736842091</v>
      </c>
      <c r="D8" s="42">
        <v>310.84210526315792</v>
      </c>
      <c r="E8" s="42">
        <v>305.822</v>
      </c>
      <c r="F8" s="47">
        <v>307.77272727272725</v>
      </c>
      <c r="G8" s="47">
        <v>310.96212121212125</v>
      </c>
      <c r="H8" s="47">
        <v>309.33</v>
      </c>
      <c r="I8" s="47">
        <v>307.8</v>
      </c>
      <c r="J8" s="47">
        <v>308.23</v>
      </c>
      <c r="K8" s="47">
        <v>307.30769230769232</v>
      </c>
      <c r="L8" s="43">
        <v>307</v>
      </c>
      <c r="M8" s="42">
        <f t="shared" si="0"/>
        <v>308.72267698947081</v>
      </c>
      <c r="N8" s="42">
        <f t="shared" si="1"/>
        <v>5.1401212121212438</v>
      </c>
      <c r="O8" s="22">
        <v>291</v>
      </c>
      <c r="P8" s="23">
        <v>323</v>
      </c>
      <c r="Q8" s="25">
        <f t="shared" si="2"/>
        <v>100.36578756690216</v>
      </c>
    </row>
    <row r="9" spans="1:18" ht="15.95" customHeight="1" x14ac:dyDescent="0.25">
      <c r="A9" s="87">
        <v>7</v>
      </c>
      <c r="B9" s="47">
        <v>310.04166666666669</v>
      </c>
      <c r="C9" s="47">
        <v>306.98314606741576</v>
      </c>
      <c r="D9" s="42">
        <v>312.22222222222223</v>
      </c>
      <c r="E9" s="42">
        <v>306.57</v>
      </c>
      <c r="F9" s="47">
        <v>308.55</v>
      </c>
      <c r="G9" s="47">
        <v>310.33333333333331</v>
      </c>
      <c r="H9" s="47">
        <v>310.69799999999998</v>
      </c>
      <c r="I9" s="47">
        <v>307.8</v>
      </c>
      <c r="J9" s="47">
        <v>308.12</v>
      </c>
      <c r="K9" s="47">
        <v>301.8</v>
      </c>
      <c r="L9" s="43">
        <v>307</v>
      </c>
      <c r="M9" s="42">
        <f t="shared" si="0"/>
        <v>308.31183682896381</v>
      </c>
      <c r="N9" s="42">
        <f t="shared" si="1"/>
        <v>10.422222222222217</v>
      </c>
      <c r="O9" s="22">
        <v>291</v>
      </c>
      <c r="P9" s="23">
        <v>323</v>
      </c>
      <c r="Q9" s="25">
        <f t="shared" si="2"/>
        <v>100.23222337046703</v>
      </c>
    </row>
    <row r="10" spans="1:18" ht="15.95" customHeight="1" x14ac:dyDescent="0.25">
      <c r="A10" s="87">
        <v>8</v>
      </c>
      <c r="B10" s="47">
        <v>309.23076923076923</v>
      </c>
      <c r="C10" s="47">
        <v>305.67241379310343</v>
      </c>
      <c r="D10" s="42">
        <v>311.35000000000002</v>
      </c>
      <c r="E10" s="42">
        <v>306.75299999999999</v>
      </c>
      <c r="F10" s="47">
        <v>310.39999999999998</v>
      </c>
      <c r="G10" s="47">
        <v>308.85057471264372</v>
      </c>
      <c r="H10" s="47">
        <v>309.44099999999997</v>
      </c>
      <c r="I10" s="47">
        <v>308.3</v>
      </c>
      <c r="J10" s="47">
        <v>308.06</v>
      </c>
      <c r="K10" s="47">
        <v>301.8</v>
      </c>
      <c r="L10" s="43">
        <v>307</v>
      </c>
      <c r="M10" s="42">
        <f t="shared" si="0"/>
        <v>307.98577577365165</v>
      </c>
      <c r="N10" s="42">
        <f t="shared" si="1"/>
        <v>9.5500000000000114</v>
      </c>
      <c r="O10" s="22">
        <v>291</v>
      </c>
      <c r="P10" s="23">
        <v>323</v>
      </c>
      <c r="Q10" s="25">
        <f t="shared" si="2"/>
        <v>100.12622087356455</v>
      </c>
    </row>
    <row r="11" spans="1:18" ht="15.95" customHeight="1" x14ac:dyDescent="0.25">
      <c r="A11" s="87">
        <v>9</v>
      </c>
      <c r="B11" s="47">
        <v>308.68181818181819</v>
      </c>
      <c r="C11" s="47">
        <v>304.26263736263741</v>
      </c>
      <c r="D11" s="42">
        <v>309.83333333333331</v>
      </c>
      <c r="E11" s="42">
        <v>306.30599999999998</v>
      </c>
      <c r="F11" s="47">
        <v>309.2</v>
      </c>
      <c r="G11" s="47">
        <v>308.88172043010746</v>
      </c>
      <c r="H11" s="47">
        <v>310.97699999999998</v>
      </c>
      <c r="I11" s="47">
        <v>309.3</v>
      </c>
      <c r="J11" s="47">
        <v>307.39999999999998</v>
      </c>
      <c r="K11" s="47">
        <v>302.85714285714283</v>
      </c>
      <c r="L11" s="43">
        <v>307</v>
      </c>
      <c r="M11" s="42">
        <f t="shared" si="0"/>
        <v>307.76996521650392</v>
      </c>
      <c r="N11" s="42">
        <f t="shared" si="1"/>
        <v>8.1198571428571427</v>
      </c>
      <c r="O11" s="22">
        <v>291</v>
      </c>
      <c r="P11" s="23">
        <v>323</v>
      </c>
      <c r="Q11" s="25">
        <f t="shared" si="2"/>
        <v>100.0560608297848</v>
      </c>
    </row>
    <row r="12" spans="1:18" ht="15.95" customHeight="1" x14ac:dyDescent="0.25">
      <c r="A12" s="87">
        <v>10</v>
      </c>
      <c r="B12" s="47">
        <v>308.95</v>
      </c>
      <c r="C12" s="47">
        <v>304.65517241379308</v>
      </c>
      <c r="D12" s="42">
        <v>309.5</v>
      </c>
      <c r="E12" s="42">
        <v>304.73099999999999</v>
      </c>
      <c r="F12" s="47">
        <v>309.71428571428572</v>
      </c>
      <c r="G12" s="47">
        <v>309.71717171717177</v>
      </c>
      <c r="H12" s="47">
        <v>308.94099999999997</v>
      </c>
      <c r="I12" s="47">
        <v>308.3</v>
      </c>
      <c r="J12" s="47">
        <v>309.08</v>
      </c>
      <c r="K12" s="47">
        <v>311.61538461538464</v>
      </c>
      <c r="L12" s="43">
        <v>307</v>
      </c>
      <c r="M12" s="42">
        <f t="shared" si="0"/>
        <v>308.52040144606354</v>
      </c>
      <c r="N12" s="42">
        <f t="shared" si="1"/>
        <v>6.9602122015915597</v>
      </c>
      <c r="O12" s="22">
        <v>291</v>
      </c>
      <c r="P12" s="23">
        <v>323</v>
      </c>
      <c r="Q12" s="25">
        <f t="shared" si="2"/>
        <v>100.30002775807449</v>
      </c>
    </row>
    <row r="13" spans="1:18" ht="15.95" customHeight="1" x14ac:dyDescent="0.25">
      <c r="A13" s="87">
        <v>11</v>
      </c>
      <c r="B13" s="47">
        <v>306.89999999999998</v>
      </c>
      <c r="C13" s="47">
        <v>307.21868131868132</v>
      </c>
      <c r="D13" s="42">
        <v>306.85000000000002</v>
      </c>
      <c r="E13" s="42">
        <v>305.63900000000001</v>
      </c>
      <c r="F13" s="47">
        <v>311</v>
      </c>
      <c r="G13" s="47">
        <v>315.05714285714294</v>
      </c>
      <c r="H13" s="47">
        <v>306.12200000000001</v>
      </c>
      <c r="I13" s="47">
        <v>308.8</v>
      </c>
      <c r="J13" s="47">
        <v>309.63</v>
      </c>
      <c r="K13" s="47">
        <v>308.46666666666664</v>
      </c>
      <c r="L13" s="43">
        <v>307</v>
      </c>
      <c r="M13" s="42">
        <f t="shared" si="0"/>
        <v>308.56834908424912</v>
      </c>
      <c r="N13" s="42">
        <f t="shared" si="1"/>
        <v>9.4181428571429251</v>
      </c>
      <c r="O13" s="22">
        <v>291</v>
      </c>
      <c r="P13" s="23">
        <v>323</v>
      </c>
      <c r="Q13" s="25">
        <f t="shared" si="2"/>
        <v>100.31561554228068</v>
      </c>
    </row>
    <row r="14" spans="1:18" ht="15.95" customHeight="1" x14ac:dyDescent="0.25">
      <c r="A14" s="87">
        <v>12</v>
      </c>
      <c r="B14" s="47">
        <v>308.45</v>
      </c>
      <c r="C14" s="47">
        <v>306.36326530612246</v>
      </c>
      <c r="D14" s="42">
        <v>307.73684210526318</v>
      </c>
      <c r="E14" s="42">
        <v>304.2</v>
      </c>
      <c r="F14" s="47">
        <v>312.15789473684208</v>
      </c>
      <c r="G14" s="46">
        <v>315.05714285714294</v>
      </c>
      <c r="H14" s="47">
        <v>306.726</v>
      </c>
      <c r="I14" s="47">
        <v>309</v>
      </c>
      <c r="J14" s="47">
        <v>309.04000000000002</v>
      </c>
      <c r="K14" s="47">
        <v>309.83333333333331</v>
      </c>
      <c r="L14" s="43">
        <v>307</v>
      </c>
      <c r="M14" s="42">
        <f t="shared" si="0"/>
        <v>308.85644783387045</v>
      </c>
      <c r="N14" s="42">
        <f t="shared" si="1"/>
        <v>10.857142857142946</v>
      </c>
      <c r="O14" s="22">
        <v>291</v>
      </c>
      <c r="P14" s="23">
        <v>323</v>
      </c>
      <c r="Q14" s="25">
        <f t="shared" si="2"/>
        <v>100.40927648803546</v>
      </c>
    </row>
    <row r="15" spans="1:18" ht="15.95" customHeight="1" x14ac:dyDescent="0.25">
      <c r="A15" s="87">
        <v>1</v>
      </c>
      <c r="B15" s="47">
        <v>308.25</v>
      </c>
      <c r="C15" s="47">
        <v>306.15178571428572</v>
      </c>
      <c r="D15" s="42">
        <v>306.375</v>
      </c>
      <c r="E15" s="42">
        <v>303.81299999999999</v>
      </c>
      <c r="F15" s="47">
        <v>312.25</v>
      </c>
      <c r="G15" s="47">
        <v>315.57727272727266</v>
      </c>
      <c r="H15" s="47">
        <v>306.178</v>
      </c>
      <c r="I15" s="47">
        <v>308.89999999999998</v>
      </c>
      <c r="J15" s="47">
        <v>308.98</v>
      </c>
      <c r="K15" s="47">
        <v>309.61538461538464</v>
      </c>
      <c r="L15" s="43">
        <v>307</v>
      </c>
      <c r="M15" s="42">
        <f t="shared" si="0"/>
        <v>308.60904430569434</v>
      </c>
      <c r="N15" s="42">
        <f t="shared" si="1"/>
        <v>11.764272727272669</v>
      </c>
      <c r="O15" s="22">
        <v>291</v>
      </c>
      <c r="P15" s="23">
        <v>323</v>
      </c>
      <c r="Q15" s="25">
        <f t="shared" si="2"/>
        <v>100.32884556474093</v>
      </c>
      <c r="R15" s="7"/>
    </row>
    <row r="16" spans="1:18" ht="15.95" customHeight="1" x14ac:dyDescent="0.25">
      <c r="A16" s="87">
        <v>2</v>
      </c>
      <c r="B16" s="47">
        <v>308.3</v>
      </c>
      <c r="C16" s="47">
        <v>306.31333333333339</v>
      </c>
      <c r="D16" s="42">
        <v>306.9375</v>
      </c>
      <c r="E16" s="42">
        <v>304.089</v>
      </c>
      <c r="F16" s="47">
        <v>310.05</v>
      </c>
      <c r="G16" s="47">
        <v>313.44347826086954</v>
      </c>
      <c r="H16" s="47">
        <v>306.697</v>
      </c>
      <c r="I16" s="47">
        <v>310</v>
      </c>
      <c r="J16" s="47">
        <v>308.69</v>
      </c>
      <c r="K16" s="47">
        <v>306.14285714285717</v>
      </c>
      <c r="L16" s="43">
        <v>307</v>
      </c>
      <c r="M16" s="42">
        <f t="shared" si="0"/>
        <v>308.06631687370606</v>
      </c>
      <c r="N16" s="42">
        <f t="shared" si="1"/>
        <v>9.3544782608695414</v>
      </c>
      <c r="O16" s="22">
        <v>291</v>
      </c>
      <c r="P16" s="23">
        <v>323</v>
      </c>
      <c r="Q16" s="25">
        <f t="shared" si="2"/>
        <v>100.15240479700449</v>
      </c>
      <c r="R16" s="7"/>
    </row>
    <row r="17" spans="1:18" ht="15.95" customHeight="1" x14ac:dyDescent="0.25">
      <c r="A17" s="87">
        <v>3</v>
      </c>
      <c r="B17" s="47">
        <v>307.375</v>
      </c>
      <c r="C17" s="47">
        <v>304.7</v>
      </c>
      <c r="D17" s="42">
        <v>305.8235294117647</v>
      </c>
      <c r="E17" s="42">
        <v>302.50299999999999</v>
      </c>
      <c r="F17" s="47">
        <v>314.14285714285717</v>
      </c>
      <c r="G17" s="47">
        <v>312.51666666666671</v>
      </c>
      <c r="H17" s="47">
        <v>306.46199999999999</v>
      </c>
      <c r="I17" s="47">
        <v>307.89999999999998</v>
      </c>
      <c r="J17" s="47">
        <v>308.58</v>
      </c>
      <c r="K17" s="47">
        <v>306.33333333333331</v>
      </c>
      <c r="L17" s="43">
        <v>307</v>
      </c>
      <c r="M17" s="42">
        <f t="shared" si="0"/>
        <v>307.63363865546216</v>
      </c>
      <c r="N17" s="42">
        <f t="shared" si="1"/>
        <v>11.639857142857181</v>
      </c>
      <c r="O17" s="22">
        <v>291</v>
      </c>
      <c r="P17" s="23">
        <v>323</v>
      </c>
      <c r="Q17" s="25">
        <f t="shared" si="2"/>
        <v>100.01174104479631</v>
      </c>
      <c r="R17" s="7"/>
    </row>
    <row r="18" spans="1:18" ht="15.95" customHeight="1" x14ac:dyDescent="0.25">
      <c r="A18" s="87">
        <v>4</v>
      </c>
      <c r="B18" s="47">
        <v>309.03846153846155</v>
      </c>
      <c r="C18" s="47">
        <v>301.82577319587614</v>
      </c>
      <c r="D18" s="42">
        <v>307.94444444444446</v>
      </c>
      <c r="E18" s="42">
        <v>303.46899999999999</v>
      </c>
      <c r="F18" s="47">
        <v>314.28571428571428</v>
      </c>
      <c r="G18" s="47">
        <v>311.03333333333342</v>
      </c>
      <c r="H18" s="47">
        <v>306.17899999999997</v>
      </c>
      <c r="I18" s="47">
        <v>308.5</v>
      </c>
      <c r="J18" s="47">
        <v>308.77</v>
      </c>
      <c r="K18" s="47">
        <v>310.46666666666664</v>
      </c>
      <c r="L18" s="43">
        <v>307</v>
      </c>
      <c r="M18" s="42">
        <f t="shared" si="0"/>
        <v>308.15123934644964</v>
      </c>
      <c r="N18" s="42">
        <f>MAX(B18:K18)-MIN(B18:K18)</f>
        <v>12.459941089838139</v>
      </c>
      <c r="O18" s="22">
        <v>291</v>
      </c>
      <c r="P18" s="23">
        <v>323</v>
      </c>
      <c r="Q18" s="25">
        <f>M18/M$3*100</f>
        <v>100.18001310534825</v>
      </c>
      <c r="R18" s="7"/>
    </row>
    <row r="19" spans="1:18" ht="15.95" customHeight="1" x14ac:dyDescent="0.25">
      <c r="A19" s="87">
        <v>5</v>
      </c>
      <c r="B19" s="47">
        <v>308.86363636363637</v>
      </c>
      <c r="C19" s="47">
        <v>305.67849462365587</v>
      </c>
      <c r="D19" s="42">
        <v>308.58823529411762</v>
      </c>
      <c r="E19" s="42">
        <v>303.97000000000003</v>
      </c>
      <c r="F19" s="47">
        <v>313.91666666666669</v>
      </c>
      <c r="G19" s="47">
        <v>310.83684210526314</v>
      </c>
      <c r="H19" s="47">
        <v>307.22199999999998</v>
      </c>
      <c r="I19" s="47">
        <v>308.60000000000002</v>
      </c>
      <c r="J19" s="47">
        <v>308.5</v>
      </c>
      <c r="K19" s="47">
        <v>308.93333333333334</v>
      </c>
      <c r="L19" s="43">
        <v>307</v>
      </c>
      <c r="M19" s="42">
        <f t="shared" si="0"/>
        <v>308.51092083866729</v>
      </c>
      <c r="N19" s="42">
        <f>MAX(B19:K19)-MIN(B19:K19)</f>
        <v>9.9466666666666583</v>
      </c>
      <c r="O19" s="22">
        <v>291</v>
      </c>
      <c r="P19" s="23">
        <v>323</v>
      </c>
      <c r="Q19" s="25">
        <f>M19/M$3*100</f>
        <v>100.29694561121954</v>
      </c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3">
        <v>307</v>
      </c>
      <c r="M20" s="42"/>
      <c r="N20" s="42">
        <f>MAX(B20:K20)-MIN(B20:K20)</f>
        <v>0</v>
      </c>
      <c r="O20" s="22">
        <v>291</v>
      </c>
      <c r="P20" s="23">
        <v>323</v>
      </c>
      <c r="Q20" s="25">
        <f>M20/M$3*100</f>
        <v>0</v>
      </c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1" customWidth="1"/>
    <col min="3" max="3" width="10.5" bestFit="1" customWidth="1"/>
    <col min="4" max="4" width="10.5" customWidth="1"/>
    <col min="5" max="5" width="10.25" customWidth="1"/>
    <col min="6" max="6" width="9.5" customWidth="1"/>
    <col min="7" max="7" width="10.5" customWidth="1"/>
    <col min="8" max="8" width="9.625" customWidth="1"/>
    <col min="9" max="9" width="10.625" customWidth="1"/>
    <col min="10" max="10" width="10.25" customWidth="1"/>
    <col min="11" max="11" width="11.3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5" t="s">
        <v>47</v>
      </c>
    </row>
    <row r="2" spans="1:18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7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77" t="s">
        <v>76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7">
        <v>232.97297297297297</v>
      </c>
      <c r="C3" s="47">
        <v>230.91304347826096</v>
      </c>
      <c r="D3" s="42">
        <v>226.66666666666666</v>
      </c>
      <c r="E3" s="42">
        <v>233.62899999999999</v>
      </c>
      <c r="F3" s="47"/>
      <c r="G3" s="47">
        <v>235.16666666666669</v>
      </c>
      <c r="H3" s="47">
        <v>235.6</v>
      </c>
      <c r="I3" s="47">
        <v>231.7</v>
      </c>
      <c r="J3" s="47"/>
      <c r="K3" s="47"/>
      <c r="L3" s="44">
        <v>233</v>
      </c>
      <c r="M3" s="42">
        <f t="shared" ref="M3:M19" si="0">AVERAGE(B3:K3)</f>
        <v>232.37833568350962</v>
      </c>
      <c r="N3" s="42">
        <f>MAX(B3:K3)-MIN(B3:K3)</f>
        <v>8.9333333333333371</v>
      </c>
      <c r="O3" s="22">
        <v>221</v>
      </c>
      <c r="P3" s="23">
        <v>245</v>
      </c>
      <c r="Q3" s="54">
        <f>M3/M3*100</f>
        <v>100</v>
      </c>
    </row>
    <row r="4" spans="1:18" ht="15.95" customHeight="1" x14ac:dyDescent="0.25">
      <c r="A4" s="87">
        <v>2</v>
      </c>
      <c r="B4" s="47">
        <v>232.94117647058823</v>
      </c>
      <c r="C4" s="47">
        <v>228.83417721518981</v>
      </c>
      <c r="D4" s="42">
        <v>223.88235294117646</v>
      </c>
      <c r="E4" s="42">
        <v>231.95500000000001</v>
      </c>
      <c r="F4" s="47">
        <v>234.0625</v>
      </c>
      <c r="G4" s="47">
        <v>233.55747126436782</v>
      </c>
      <c r="H4" s="47">
        <v>236.55600000000001</v>
      </c>
      <c r="I4" s="47">
        <v>235.4</v>
      </c>
      <c r="J4" s="47">
        <v>234.27</v>
      </c>
      <c r="K4" s="47"/>
      <c r="L4" s="44">
        <v>233</v>
      </c>
      <c r="M4" s="42">
        <f t="shared" si="0"/>
        <v>232.3842975434803</v>
      </c>
      <c r="N4" s="42">
        <f t="shared" ref="N4:N17" si="1">MAX(B4:K4)-MIN(B4:K4)</f>
        <v>12.673647058823548</v>
      </c>
      <c r="O4" s="22">
        <v>221</v>
      </c>
      <c r="P4" s="23">
        <v>245</v>
      </c>
      <c r="Q4" s="54">
        <f>M4/M$3*100</f>
        <v>100.00256558338504</v>
      </c>
    </row>
    <row r="5" spans="1:18" ht="15.95" customHeight="1" x14ac:dyDescent="0.25">
      <c r="A5" s="87">
        <v>3</v>
      </c>
      <c r="B5" s="47">
        <v>232.65789473684211</v>
      </c>
      <c r="C5" s="47">
        <v>229.20975609756098</v>
      </c>
      <c r="D5" s="42">
        <v>228.61538461538461</v>
      </c>
      <c r="E5" s="42">
        <v>232.60499999999999</v>
      </c>
      <c r="F5" s="47">
        <v>233.55</v>
      </c>
      <c r="G5" s="47">
        <v>232.96428571428572</v>
      </c>
      <c r="H5" s="47">
        <v>237.36699999999999</v>
      </c>
      <c r="I5" s="47">
        <v>234.3</v>
      </c>
      <c r="J5" s="47">
        <v>233.89</v>
      </c>
      <c r="K5" s="47">
        <v>234.2</v>
      </c>
      <c r="L5" s="44">
        <v>233</v>
      </c>
      <c r="M5" s="42">
        <f t="shared" si="0"/>
        <v>232.93593211640732</v>
      </c>
      <c r="N5" s="42">
        <f t="shared" si="1"/>
        <v>8.751615384615377</v>
      </c>
      <c r="O5" s="22">
        <v>221</v>
      </c>
      <c r="P5" s="23">
        <v>245</v>
      </c>
      <c r="Q5" s="54">
        <f t="shared" ref="Q5:Q17" si="2">M5/M$3*100</f>
        <v>100.23995198659874</v>
      </c>
    </row>
    <row r="6" spans="1:18" ht="15.95" customHeight="1" x14ac:dyDescent="0.25">
      <c r="A6" s="87">
        <v>4</v>
      </c>
      <c r="B6" s="47">
        <v>233.28947368421052</v>
      </c>
      <c r="C6" s="47">
        <v>230.36206896551738</v>
      </c>
      <c r="D6" s="42">
        <v>230.125</v>
      </c>
      <c r="E6" s="42">
        <v>234.839</v>
      </c>
      <c r="F6" s="47">
        <v>232.94736842105263</v>
      </c>
      <c r="G6" s="47">
        <v>232.84444444444443</v>
      </c>
      <c r="H6" s="47">
        <v>237.44300000000001</v>
      </c>
      <c r="I6" s="47">
        <v>234.9</v>
      </c>
      <c r="J6" s="47">
        <v>235.4</v>
      </c>
      <c r="K6" s="47">
        <v>236.26666666666668</v>
      </c>
      <c r="L6" s="44">
        <v>233</v>
      </c>
      <c r="M6" s="42">
        <f t="shared" si="0"/>
        <v>233.84170221818917</v>
      </c>
      <c r="N6" s="42">
        <f t="shared" si="1"/>
        <v>7.3180000000000121</v>
      </c>
      <c r="O6" s="22">
        <v>221</v>
      </c>
      <c r="P6" s="23">
        <v>245</v>
      </c>
      <c r="Q6" s="54">
        <f t="shared" si="2"/>
        <v>100.62973449326731</v>
      </c>
    </row>
    <row r="7" spans="1:18" ht="15.95" customHeight="1" x14ac:dyDescent="0.25">
      <c r="A7" s="87">
        <v>5</v>
      </c>
      <c r="B7" s="47">
        <v>233.21875</v>
      </c>
      <c r="C7" s="47">
        <v>229.71477272727279</v>
      </c>
      <c r="D7" s="42">
        <v>234.5</v>
      </c>
      <c r="E7" s="42">
        <v>233.08600000000001</v>
      </c>
      <c r="F7" s="47">
        <v>233.05263157894737</v>
      </c>
      <c r="G7" s="47">
        <v>232.83908045977012</v>
      </c>
      <c r="H7" s="47">
        <v>237.02500000000001</v>
      </c>
      <c r="I7" s="47">
        <v>234.8</v>
      </c>
      <c r="J7" s="42">
        <v>235.66</v>
      </c>
      <c r="K7" s="47">
        <v>236.78571428571428</v>
      </c>
      <c r="L7" s="44">
        <v>233</v>
      </c>
      <c r="M7" s="42">
        <f t="shared" si="0"/>
        <v>234.06819490517046</v>
      </c>
      <c r="N7" s="42">
        <f t="shared" si="1"/>
        <v>7.310227272727218</v>
      </c>
      <c r="O7" s="22">
        <v>221</v>
      </c>
      <c r="P7" s="23">
        <v>245</v>
      </c>
      <c r="Q7" s="54">
        <f t="shared" si="2"/>
        <v>100.72720170608433</v>
      </c>
    </row>
    <row r="8" spans="1:18" ht="15.95" customHeight="1" x14ac:dyDescent="0.25">
      <c r="A8" s="87">
        <v>6</v>
      </c>
      <c r="B8" s="47">
        <v>233.5</v>
      </c>
      <c r="C8" s="47">
        <v>228.43645833333338</v>
      </c>
      <c r="D8" s="42">
        <v>227.22727272727272</v>
      </c>
      <c r="E8" s="42">
        <v>234.261</v>
      </c>
      <c r="F8" s="47">
        <v>232.81818181818181</v>
      </c>
      <c r="G8" s="47">
        <v>232.27272727272728</v>
      </c>
      <c r="H8" s="47">
        <v>237.24700000000001</v>
      </c>
      <c r="I8" s="47">
        <v>233.9</v>
      </c>
      <c r="J8" s="47">
        <v>234.85</v>
      </c>
      <c r="K8" s="47">
        <v>235.6</v>
      </c>
      <c r="L8" s="44">
        <v>233</v>
      </c>
      <c r="M8" s="42">
        <f t="shared" si="0"/>
        <v>233.01126401515154</v>
      </c>
      <c r="N8" s="42">
        <f t="shared" si="1"/>
        <v>10.019727272727295</v>
      </c>
      <c r="O8" s="22">
        <v>221</v>
      </c>
      <c r="P8" s="23">
        <v>245</v>
      </c>
      <c r="Q8" s="54">
        <f t="shared" si="2"/>
        <v>100.27236976707843</v>
      </c>
    </row>
    <row r="9" spans="1:18" ht="15.95" customHeight="1" x14ac:dyDescent="0.25">
      <c r="A9" s="87">
        <v>7</v>
      </c>
      <c r="B9" s="47">
        <v>233.33333333333334</v>
      </c>
      <c r="C9" s="47">
        <v>230.10652173913039</v>
      </c>
      <c r="D9" s="42">
        <v>228.1875</v>
      </c>
      <c r="E9" s="42">
        <v>235.25</v>
      </c>
      <c r="F9" s="47">
        <v>233.1</v>
      </c>
      <c r="G9" s="47">
        <v>232.73809523809521</v>
      </c>
      <c r="H9" s="47">
        <v>238.959</v>
      </c>
      <c r="I9" s="47">
        <v>235.5</v>
      </c>
      <c r="J9" s="47">
        <v>235.22</v>
      </c>
      <c r="K9" s="47">
        <v>234.46666666666667</v>
      </c>
      <c r="L9" s="44">
        <v>233</v>
      </c>
      <c r="M9" s="42">
        <f t="shared" si="0"/>
        <v>233.68611169772257</v>
      </c>
      <c r="N9" s="42">
        <f t="shared" si="1"/>
        <v>10.771500000000003</v>
      </c>
      <c r="O9" s="22">
        <v>221</v>
      </c>
      <c r="P9" s="23">
        <v>245</v>
      </c>
      <c r="Q9" s="54">
        <f t="shared" si="2"/>
        <v>100.56277880223486</v>
      </c>
    </row>
    <row r="10" spans="1:18" ht="15.95" customHeight="1" x14ac:dyDescent="0.25">
      <c r="A10" s="87">
        <v>8</v>
      </c>
      <c r="B10" s="47">
        <v>234.19230769230768</v>
      </c>
      <c r="C10" s="47">
        <v>231.51666666666665</v>
      </c>
      <c r="D10" s="42">
        <v>229.71428571428572</v>
      </c>
      <c r="E10" s="42">
        <v>234.374</v>
      </c>
      <c r="F10" s="47">
        <v>232.65</v>
      </c>
      <c r="G10" s="47">
        <v>232.18390804597703</v>
      </c>
      <c r="H10" s="47">
        <v>240.04900000000001</v>
      </c>
      <c r="I10" s="47">
        <v>236</v>
      </c>
      <c r="J10" s="47">
        <v>235.69</v>
      </c>
      <c r="K10" s="47">
        <v>234.92857142857142</v>
      </c>
      <c r="L10" s="44">
        <v>233</v>
      </c>
      <c r="M10" s="42">
        <f t="shared" si="0"/>
        <v>234.12987395478086</v>
      </c>
      <c r="N10" s="42">
        <f t="shared" si="1"/>
        <v>10.334714285714284</v>
      </c>
      <c r="O10" s="22">
        <v>221</v>
      </c>
      <c r="P10" s="23">
        <v>245</v>
      </c>
      <c r="Q10" s="54">
        <f t="shared" si="2"/>
        <v>100.75374421893474</v>
      </c>
    </row>
    <row r="11" spans="1:18" ht="15.95" customHeight="1" x14ac:dyDescent="0.25">
      <c r="A11" s="87">
        <v>9</v>
      </c>
      <c r="B11" s="47">
        <v>233.68181818181819</v>
      </c>
      <c r="C11" s="47">
        <v>230.61195652173902</v>
      </c>
      <c r="D11" s="42">
        <v>228.66666666666666</v>
      </c>
      <c r="E11" s="42">
        <v>233.97200000000001</v>
      </c>
      <c r="F11" s="47">
        <v>232.15</v>
      </c>
      <c r="G11" s="47">
        <v>231.81720430107526</v>
      </c>
      <c r="H11" s="47">
        <v>239.208</v>
      </c>
      <c r="I11" s="47">
        <v>235.6</v>
      </c>
      <c r="J11" s="47">
        <v>234.27</v>
      </c>
      <c r="K11" s="47">
        <v>233.66666666666666</v>
      </c>
      <c r="L11" s="44">
        <v>233</v>
      </c>
      <c r="M11" s="42">
        <f t="shared" si="0"/>
        <v>233.36443123379658</v>
      </c>
      <c r="N11" s="42">
        <f t="shared" si="1"/>
        <v>10.541333333333341</v>
      </c>
      <c r="O11" s="22">
        <v>221</v>
      </c>
      <c r="P11" s="23">
        <v>245</v>
      </c>
      <c r="Q11" s="54">
        <f t="shared" si="2"/>
        <v>100.42434917497214</v>
      </c>
    </row>
    <row r="12" spans="1:18" ht="15.95" customHeight="1" x14ac:dyDescent="0.25">
      <c r="A12" s="87">
        <v>10</v>
      </c>
      <c r="B12" s="47">
        <v>233.05</v>
      </c>
      <c r="C12" s="47">
        <v>231.35121951219512</v>
      </c>
      <c r="D12" s="42">
        <v>228.52941176470588</v>
      </c>
      <c r="E12" s="42">
        <v>235.08099999999999</v>
      </c>
      <c r="F12" s="47">
        <v>232.9047619047619</v>
      </c>
      <c r="G12" s="47">
        <v>232.91919191919192</v>
      </c>
      <c r="H12" s="47">
        <v>238.203</v>
      </c>
      <c r="I12" s="47">
        <v>234.7</v>
      </c>
      <c r="J12" s="47">
        <v>234.16</v>
      </c>
      <c r="K12" s="47">
        <v>235.73333333333332</v>
      </c>
      <c r="L12" s="44">
        <v>233</v>
      </c>
      <c r="M12" s="42">
        <f t="shared" si="0"/>
        <v>233.66319184341879</v>
      </c>
      <c r="N12" s="42">
        <f t="shared" si="1"/>
        <v>9.6735882352941189</v>
      </c>
      <c r="O12" s="22">
        <v>221</v>
      </c>
      <c r="P12" s="23">
        <v>245</v>
      </c>
      <c r="Q12" s="54">
        <f t="shared" si="2"/>
        <v>100.55291563911494</v>
      </c>
    </row>
    <row r="13" spans="1:18" ht="15.95" customHeight="1" x14ac:dyDescent="0.25">
      <c r="A13" s="87">
        <v>11</v>
      </c>
      <c r="B13" s="47">
        <v>233.15</v>
      </c>
      <c r="C13" s="47">
        <v>230.38152173913045</v>
      </c>
      <c r="D13" s="42">
        <v>227.84210526315789</v>
      </c>
      <c r="E13" s="42">
        <v>234.98099999999999</v>
      </c>
      <c r="F13" s="47">
        <v>232.75</v>
      </c>
      <c r="G13" s="47">
        <v>233.27450980392155</v>
      </c>
      <c r="H13" s="47">
        <v>238.68</v>
      </c>
      <c r="I13" s="47">
        <v>234.7</v>
      </c>
      <c r="J13" s="47">
        <v>234.73</v>
      </c>
      <c r="K13" s="47">
        <v>233.46666666666667</v>
      </c>
      <c r="L13" s="44">
        <v>233</v>
      </c>
      <c r="M13" s="42">
        <f t="shared" si="0"/>
        <v>233.39558034728765</v>
      </c>
      <c r="N13" s="42">
        <f t="shared" si="1"/>
        <v>10.837894736842117</v>
      </c>
      <c r="O13" s="22">
        <v>221</v>
      </c>
      <c r="P13" s="23">
        <v>245</v>
      </c>
      <c r="Q13" s="54">
        <f t="shared" si="2"/>
        <v>100.43775365753693</v>
      </c>
    </row>
    <row r="14" spans="1:18" ht="15.95" customHeight="1" x14ac:dyDescent="0.25">
      <c r="A14" s="87">
        <v>12</v>
      </c>
      <c r="B14" s="47">
        <v>233.75</v>
      </c>
      <c r="C14" s="47">
        <v>232.71914893617034</v>
      </c>
      <c r="D14" s="42">
        <v>227.3</v>
      </c>
      <c r="E14" s="42">
        <v>234.46799999999999</v>
      </c>
      <c r="F14" s="47">
        <v>232.73684210526315</v>
      </c>
      <c r="G14" s="46">
        <v>233.27450980392155</v>
      </c>
      <c r="H14" s="47">
        <v>238.79300000000001</v>
      </c>
      <c r="I14" s="47">
        <v>234.5</v>
      </c>
      <c r="J14" s="47">
        <v>235.26</v>
      </c>
      <c r="K14" s="47">
        <v>236.83333333333334</v>
      </c>
      <c r="L14" s="44">
        <v>233</v>
      </c>
      <c r="M14" s="42">
        <f t="shared" si="0"/>
        <v>233.96348341786884</v>
      </c>
      <c r="N14" s="42">
        <f t="shared" si="1"/>
        <v>11.492999999999995</v>
      </c>
      <c r="O14" s="22">
        <v>221</v>
      </c>
      <c r="P14" s="23">
        <v>245</v>
      </c>
      <c r="Q14" s="54">
        <f t="shared" si="2"/>
        <v>100.68214092750803</v>
      </c>
    </row>
    <row r="15" spans="1:18" ht="15.95" customHeight="1" x14ac:dyDescent="0.25">
      <c r="A15" s="87">
        <v>1</v>
      </c>
      <c r="B15" s="47">
        <v>233.45</v>
      </c>
      <c r="C15" s="47">
        <v>232.3218181818182</v>
      </c>
      <c r="D15" s="42">
        <v>227</v>
      </c>
      <c r="E15" s="42">
        <v>234.43899999999999</v>
      </c>
      <c r="F15" s="47">
        <v>233.45</v>
      </c>
      <c r="G15" s="47">
        <v>233.68636363636367</v>
      </c>
      <c r="H15" s="47">
        <v>239.26</v>
      </c>
      <c r="I15" s="47">
        <v>235.3</v>
      </c>
      <c r="J15" s="47">
        <v>235.5</v>
      </c>
      <c r="K15" s="47">
        <v>235.93333333333334</v>
      </c>
      <c r="L15" s="44">
        <v>233</v>
      </c>
      <c r="M15" s="42">
        <f t="shared" si="0"/>
        <v>234.03405151515153</v>
      </c>
      <c r="N15" s="42">
        <f t="shared" si="1"/>
        <v>12.259999999999991</v>
      </c>
      <c r="O15" s="22">
        <v>221</v>
      </c>
      <c r="P15" s="23">
        <v>245</v>
      </c>
      <c r="Q15" s="54">
        <f t="shared" si="2"/>
        <v>100.71250868837313</v>
      </c>
      <c r="R15" s="7"/>
    </row>
    <row r="16" spans="1:18" ht="15.95" customHeight="1" x14ac:dyDescent="0.25">
      <c r="A16" s="87">
        <v>2</v>
      </c>
      <c r="B16" s="47">
        <v>233.25</v>
      </c>
      <c r="C16" s="47">
        <v>235.0674418604651</v>
      </c>
      <c r="D16" s="42">
        <v>227.27777777777777</v>
      </c>
      <c r="E16" s="42">
        <v>234.357</v>
      </c>
      <c r="F16" s="47">
        <v>232.95</v>
      </c>
      <c r="G16" s="47">
        <v>232.67391304347825</v>
      </c>
      <c r="H16" s="47">
        <v>240.214</v>
      </c>
      <c r="I16" s="47">
        <v>235.1</v>
      </c>
      <c r="J16" s="47">
        <v>235.29</v>
      </c>
      <c r="K16" s="47">
        <v>233.85714285714286</v>
      </c>
      <c r="L16" s="44">
        <v>233</v>
      </c>
      <c r="M16" s="42">
        <f t="shared" si="0"/>
        <v>234.00372755388639</v>
      </c>
      <c r="N16" s="42">
        <f t="shared" si="1"/>
        <v>12.936222222222227</v>
      </c>
      <c r="O16" s="22">
        <v>221</v>
      </c>
      <c r="P16" s="23">
        <v>245</v>
      </c>
      <c r="Q16" s="54">
        <f t="shared" si="2"/>
        <v>100.69945929580567</v>
      </c>
      <c r="R16" s="7"/>
    </row>
    <row r="17" spans="1:18" ht="15.95" customHeight="1" x14ac:dyDescent="0.25">
      <c r="A17" s="87">
        <v>3</v>
      </c>
      <c r="B17" s="47">
        <v>232.8125</v>
      </c>
      <c r="C17" s="47">
        <v>235.4</v>
      </c>
      <c r="D17" s="42">
        <v>226.05</v>
      </c>
      <c r="E17" s="42">
        <v>233.46</v>
      </c>
      <c r="F17" s="47">
        <v>233.71428571428572</v>
      </c>
      <c r="G17" s="47">
        <v>232.82916666666668</v>
      </c>
      <c r="H17" s="47">
        <v>238.87799999999999</v>
      </c>
      <c r="I17" s="47">
        <v>235.5</v>
      </c>
      <c r="J17" s="47">
        <v>235.74</v>
      </c>
      <c r="K17" s="47">
        <v>233.07142857142858</v>
      </c>
      <c r="L17" s="44">
        <v>233</v>
      </c>
      <c r="M17" s="42">
        <f t="shared" si="0"/>
        <v>233.74553809523809</v>
      </c>
      <c r="N17" s="42">
        <f t="shared" si="1"/>
        <v>12.827999999999975</v>
      </c>
      <c r="O17" s="22">
        <v>221</v>
      </c>
      <c r="P17" s="23">
        <v>245</v>
      </c>
      <c r="Q17" s="54">
        <f t="shared" si="2"/>
        <v>100.58835192519433</v>
      </c>
      <c r="R17" s="7"/>
    </row>
    <row r="18" spans="1:18" ht="15.95" customHeight="1" x14ac:dyDescent="0.25">
      <c r="A18" s="87">
        <v>4</v>
      </c>
      <c r="B18" s="47">
        <v>233.42307692307693</v>
      </c>
      <c r="C18" s="47">
        <v>229.1</v>
      </c>
      <c r="D18" s="42">
        <v>229</v>
      </c>
      <c r="E18" s="42">
        <v>234.28899999999999</v>
      </c>
      <c r="F18" s="47">
        <v>233.14285714285714</v>
      </c>
      <c r="G18" s="47">
        <v>231.65833333333339</v>
      </c>
      <c r="H18" s="47">
        <v>238.64500000000001</v>
      </c>
      <c r="I18" s="47">
        <v>235.3</v>
      </c>
      <c r="J18" s="47">
        <v>233.65</v>
      </c>
      <c r="K18" s="47">
        <v>234.57142857142858</v>
      </c>
      <c r="L18" s="44">
        <v>233</v>
      </c>
      <c r="M18" s="42">
        <f t="shared" si="0"/>
        <v>233.27796959706956</v>
      </c>
      <c r="N18" s="42">
        <f>MAX(B18:K18)-MIN(B18:K18)</f>
        <v>9.6450000000000102</v>
      </c>
      <c r="O18" s="22">
        <v>221</v>
      </c>
      <c r="P18" s="23">
        <v>245</v>
      </c>
      <c r="Q18" s="54">
        <f>M18/M$3*100</f>
        <v>100.38714190413395</v>
      </c>
      <c r="R18" s="7"/>
    </row>
    <row r="19" spans="1:18" ht="15.95" customHeight="1" x14ac:dyDescent="0.25">
      <c r="A19" s="87">
        <v>5</v>
      </c>
      <c r="B19" s="47">
        <v>233.36363636363637</v>
      </c>
      <c r="C19" s="47">
        <v>228.4815217391305</v>
      </c>
      <c r="D19" s="42">
        <v>228.5</v>
      </c>
      <c r="E19" s="42">
        <v>234.303</v>
      </c>
      <c r="F19" s="47">
        <v>232.66666666666666</v>
      </c>
      <c r="G19" s="47">
        <v>231.39473684210526</v>
      </c>
      <c r="H19" s="47">
        <v>238.65899999999999</v>
      </c>
      <c r="I19" s="47">
        <v>234.9</v>
      </c>
      <c r="J19" s="47">
        <v>233.75</v>
      </c>
      <c r="K19" s="47">
        <v>234.36842105263159</v>
      </c>
      <c r="L19" s="44">
        <v>233</v>
      </c>
      <c r="M19" s="42">
        <f t="shared" si="0"/>
        <v>233.03869826641704</v>
      </c>
      <c r="N19" s="42">
        <f>MAX(B19:K19)-MIN(B19:K19)</f>
        <v>10.177478260869492</v>
      </c>
      <c r="O19" s="22">
        <v>221</v>
      </c>
      <c r="P19" s="23">
        <v>245</v>
      </c>
      <c r="Q19" s="54">
        <f>M19/M$3*100</f>
        <v>100.28417562289749</v>
      </c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4">
        <v>233</v>
      </c>
      <c r="M20" s="42"/>
      <c r="N20" s="42">
        <f>MAX(B20:K20)-MIN(B20:K20)</f>
        <v>0</v>
      </c>
      <c r="O20" s="22">
        <v>221</v>
      </c>
      <c r="P20" s="23">
        <v>245</v>
      </c>
      <c r="Q20" s="54">
        <f>M20/M$3*100</f>
        <v>0</v>
      </c>
    </row>
    <row r="44" spans="5:23" x14ac:dyDescent="0.15">
      <c r="E44" s="64"/>
    </row>
    <row r="48" spans="5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0.25" customWidth="1"/>
    <col min="3" max="3" width="10.5" bestFit="1" customWidth="1"/>
    <col min="4" max="4" width="9.5" customWidth="1"/>
    <col min="5" max="5" width="10.375" customWidth="1"/>
    <col min="6" max="6" width="9.5" customWidth="1"/>
    <col min="7" max="8" width="10.375" customWidth="1"/>
    <col min="9" max="9" width="10.625" customWidth="1"/>
    <col min="10" max="10" width="9.625" customWidth="1"/>
    <col min="11" max="11" width="10.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15" t="s">
        <v>52</v>
      </c>
    </row>
    <row r="2" spans="1:18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1" t="s">
        <v>40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7">
        <v>315.32432432432432</v>
      </c>
      <c r="C3" s="47">
        <v>313.34565217391309</v>
      </c>
      <c r="D3" s="42">
        <v>310.125</v>
      </c>
      <c r="E3" s="42">
        <v>317.92700000000002</v>
      </c>
      <c r="F3" s="47"/>
      <c r="G3" s="47">
        <v>314.89583333333337</v>
      </c>
      <c r="H3" s="47">
        <v>308.66699999999997</v>
      </c>
      <c r="I3" s="47">
        <v>312.10000000000002</v>
      </c>
      <c r="J3" s="47"/>
      <c r="K3" s="47"/>
      <c r="L3" s="44">
        <v>314</v>
      </c>
      <c r="M3" s="42">
        <f t="shared" ref="M3:M19" si="0">AVERAGE(B3:K3)</f>
        <v>313.19782997593865</v>
      </c>
      <c r="N3" s="42">
        <f>MAX(B3:K3)-MIN(B3:K3)</f>
        <v>9.2600000000000477</v>
      </c>
      <c r="O3" s="22">
        <v>298</v>
      </c>
      <c r="P3" s="23">
        <v>330</v>
      </c>
      <c r="Q3" s="54">
        <f>M3/M3*100</f>
        <v>100</v>
      </c>
    </row>
    <row r="4" spans="1:18" ht="15.95" customHeight="1" x14ac:dyDescent="0.25">
      <c r="A4" s="87">
        <v>2</v>
      </c>
      <c r="B4" s="47">
        <v>314.76470588235293</v>
      </c>
      <c r="C4" s="47">
        <v>312.88846153846151</v>
      </c>
      <c r="D4" s="42">
        <v>306.52941176470586</v>
      </c>
      <c r="E4" s="42">
        <v>316.5</v>
      </c>
      <c r="F4" s="47">
        <v>310.0625</v>
      </c>
      <c r="G4" s="47">
        <v>313.91954022988506</v>
      </c>
      <c r="H4" s="47">
        <v>311.22199999999998</v>
      </c>
      <c r="I4" s="47">
        <v>313.7</v>
      </c>
      <c r="J4" s="47">
        <v>315.5</v>
      </c>
      <c r="K4" s="47"/>
      <c r="L4" s="44">
        <v>314</v>
      </c>
      <c r="M4" s="42">
        <f t="shared" si="0"/>
        <v>312.78740215726725</v>
      </c>
      <c r="N4" s="42">
        <f t="shared" ref="N4:N17" si="1">MAX(B4:K4)-MIN(B4:K4)</f>
        <v>9.9705882352941444</v>
      </c>
      <c r="O4" s="22">
        <v>298</v>
      </c>
      <c r="P4" s="23">
        <v>330</v>
      </c>
      <c r="Q4" s="54">
        <f>M4/M$3*100</f>
        <v>99.868955727214669</v>
      </c>
    </row>
    <row r="5" spans="1:18" ht="15.95" customHeight="1" x14ac:dyDescent="0.25">
      <c r="A5" s="87">
        <v>3</v>
      </c>
      <c r="B5" s="47">
        <v>315.94736842105266</v>
      </c>
      <c r="C5" s="47">
        <v>311.61111111111109</v>
      </c>
      <c r="D5" s="42">
        <v>313.60000000000002</v>
      </c>
      <c r="E5" s="42">
        <v>315.52699999999999</v>
      </c>
      <c r="F5" s="47">
        <v>313.2</v>
      </c>
      <c r="G5" s="47">
        <v>314.05059523809524</v>
      </c>
      <c r="H5" s="47">
        <v>312.81</v>
      </c>
      <c r="I5" s="47">
        <v>312.3</v>
      </c>
      <c r="J5" s="47">
        <v>314.45</v>
      </c>
      <c r="K5" s="47">
        <v>319.86666666666667</v>
      </c>
      <c r="L5" s="44">
        <v>314</v>
      </c>
      <c r="M5" s="42">
        <f t="shared" si="0"/>
        <v>314.33627414369255</v>
      </c>
      <c r="N5" s="42">
        <f t="shared" si="1"/>
        <v>8.2555555555555884</v>
      </c>
      <c r="O5" s="22">
        <v>298</v>
      </c>
      <c r="P5" s="23">
        <v>330</v>
      </c>
      <c r="Q5" s="54">
        <f t="shared" ref="Q5:Q17" si="2">M5/M$3*100</f>
        <v>100.36349043920303</v>
      </c>
    </row>
    <row r="6" spans="1:18" ht="15.95" customHeight="1" x14ac:dyDescent="0.25">
      <c r="A6" s="87">
        <v>4</v>
      </c>
      <c r="B6" s="47">
        <v>315.07894736842104</v>
      </c>
      <c r="C6" s="47">
        <v>315.37790697674421</v>
      </c>
      <c r="D6" s="42">
        <v>313.5</v>
      </c>
      <c r="E6" s="42">
        <v>315.71100000000001</v>
      </c>
      <c r="F6" s="47">
        <v>313</v>
      </c>
      <c r="G6" s="47">
        <v>313.88888888888891</v>
      </c>
      <c r="H6" s="47">
        <v>311.41699999999997</v>
      </c>
      <c r="I6" s="47">
        <v>313.39999999999998</v>
      </c>
      <c r="J6" s="47">
        <v>315.14</v>
      </c>
      <c r="K6" s="47">
        <v>315.86666666666667</v>
      </c>
      <c r="L6" s="44">
        <v>314</v>
      </c>
      <c r="M6" s="42">
        <f t="shared" si="0"/>
        <v>314.23804099007214</v>
      </c>
      <c r="N6" s="42">
        <f t="shared" si="1"/>
        <v>4.4496666666667011</v>
      </c>
      <c r="O6" s="22">
        <v>298</v>
      </c>
      <c r="P6" s="23">
        <v>330</v>
      </c>
      <c r="Q6" s="54">
        <f t="shared" si="2"/>
        <v>100.33212586888402</v>
      </c>
    </row>
    <row r="7" spans="1:18" ht="15.95" customHeight="1" x14ac:dyDescent="0.25">
      <c r="A7" s="87">
        <v>5</v>
      </c>
      <c r="B7" s="47">
        <v>314.5625</v>
      </c>
      <c r="C7" s="47">
        <v>315.53571428571439</v>
      </c>
      <c r="D7" s="42">
        <v>314.64705882352939</v>
      </c>
      <c r="E7" s="42">
        <v>316.86599999999999</v>
      </c>
      <c r="F7" s="47">
        <v>312.94736842105266</v>
      </c>
      <c r="G7" s="47">
        <v>314.67241379310343</v>
      </c>
      <c r="H7" s="47">
        <v>311.84399999999999</v>
      </c>
      <c r="I7" s="47">
        <v>314.2</v>
      </c>
      <c r="J7" s="42">
        <v>315.45999999999998</v>
      </c>
      <c r="K7" s="47">
        <v>316.07142857142856</v>
      </c>
      <c r="L7" s="44">
        <v>314</v>
      </c>
      <c r="M7" s="42">
        <f t="shared" si="0"/>
        <v>314.68064838948283</v>
      </c>
      <c r="N7" s="42">
        <f t="shared" si="1"/>
        <v>5.0219999999999914</v>
      </c>
      <c r="O7" s="22">
        <v>298</v>
      </c>
      <c r="P7" s="23">
        <v>330</v>
      </c>
      <c r="Q7" s="54">
        <f t="shared" si="2"/>
        <v>100.47344466392315</v>
      </c>
    </row>
    <row r="8" spans="1:18" ht="15.95" customHeight="1" x14ac:dyDescent="0.25">
      <c r="A8" s="87">
        <v>6</v>
      </c>
      <c r="B8" s="47">
        <v>314.94117647058823</v>
      </c>
      <c r="C8" s="47">
        <v>314.41666666666657</v>
      </c>
      <c r="D8" s="42">
        <v>312.4736842105263</v>
      </c>
      <c r="E8" s="42">
        <v>313.8</v>
      </c>
      <c r="F8" s="47">
        <v>313.72727272727275</v>
      </c>
      <c r="G8" s="47">
        <v>313.45454545454544</v>
      </c>
      <c r="H8" s="47">
        <v>313.935</v>
      </c>
      <c r="I8" s="47">
        <v>314.3</v>
      </c>
      <c r="J8" s="47">
        <v>314.69</v>
      </c>
      <c r="K8" s="47">
        <v>315.39999999999998</v>
      </c>
      <c r="L8" s="44">
        <v>314</v>
      </c>
      <c r="M8" s="42">
        <f t="shared" si="0"/>
        <v>314.11383455295993</v>
      </c>
      <c r="N8" s="42">
        <f t="shared" si="1"/>
        <v>2.9263157894736764</v>
      </c>
      <c r="O8" s="22">
        <v>298</v>
      </c>
      <c r="P8" s="23">
        <v>330</v>
      </c>
      <c r="Q8" s="54">
        <f t="shared" si="2"/>
        <v>100.29246836642886</v>
      </c>
    </row>
    <row r="9" spans="1:18" ht="15.95" customHeight="1" x14ac:dyDescent="0.25">
      <c r="A9" s="87">
        <v>7</v>
      </c>
      <c r="B9" s="47">
        <v>315.20833333333331</v>
      </c>
      <c r="C9" s="47">
        <v>316.69647058823534</v>
      </c>
      <c r="D9" s="42">
        <v>310.8235294117647</v>
      </c>
      <c r="E9" s="42">
        <v>313.51100000000002</v>
      </c>
      <c r="F9" s="47">
        <v>312.45</v>
      </c>
      <c r="G9" s="47">
        <v>313.71428571428572</v>
      </c>
      <c r="H9" s="47">
        <v>315.077</v>
      </c>
      <c r="I9" s="47">
        <v>314.60000000000002</v>
      </c>
      <c r="J9" s="47">
        <v>314.27999999999997</v>
      </c>
      <c r="K9" s="47">
        <v>310.53333333333336</v>
      </c>
      <c r="L9" s="44">
        <v>314</v>
      </c>
      <c r="M9" s="42">
        <f t="shared" si="0"/>
        <v>313.68939523809524</v>
      </c>
      <c r="N9" s="42">
        <f t="shared" si="1"/>
        <v>6.1631372549019829</v>
      </c>
      <c r="O9" s="22">
        <v>298</v>
      </c>
      <c r="P9" s="23">
        <v>330</v>
      </c>
      <c r="Q9" s="54">
        <f t="shared" si="2"/>
        <v>100.15695040485892</v>
      </c>
    </row>
    <row r="10" spans="1:18" ht="15.95" customHeight="1" x14ac:dyDescent="0.25">
      <c r="A10" s="87">
        <v>8</v>
      </c>
      <c r="B10" s="47">
        <v>315.38461538461536</v>
      </c>
      <c r="C10" s="47">
        <v>318</v>
      </c>
      <c r="D10" s="42">
        <v>312.31818181818181</v>
      </c>
      <c r="E10" s="42">
        <v>313.64499999999998</v>
      </c>
      <c r="F10" s="47">
        <v>313.2</v>
      </c>
      <c r="G10" s="47">
        <v>314.14367816091954</v>
      </c>
      <c r="H10" s="47">
        <v>315.72399999999999</v>
      </c>
      <c r="I10" s="47">
        <v>313.89999999999998</v>
      </c>
      <c r="J10" s="47">
        <v>314.85000000000002</v>
      </c>
      <c r="K10" s="47">
        <v>311.10000000000002</v>
      </c>
      <c r="L10" s="44">
        <v>314</v>
      </c>
      <c r="M10" s="42">
        <f t="shared" si="0"/>
        <v>314.22654753637164</v>
      </c>
      <c r="N10" s="42">
        <f t="shared" si="1"/>
        <v>6.8999999999999773</v>
      </c>
      <c r="O10" s="22">
        <v>298</v>
      </c>
      <c r="P10" s="23">
        <v>330</v>
      </c>
      <c r="Q10" s="54">
        <f t="shared" si="2"/>
        <v>100.32845615836867</v>
      </c>
    </row>
    <row r="11" spans="1:18" ht="15.95" customHeight="1" x14ac:dyDescent="0.25">
      <c r="A11" s="87">
        <v>9</v>
      </c>
      <c r="B11" s="47">
        <v>315.72727272727275</v>
      </c>
      <c r="C11" s="47">
        <v>317.58750000000003</v>
      </c>
      <c r="D11" s="42">
        <v>311.94444444444446</v>
      </c>
      <c r="E11" s="42">
        <v>314.31700000000001</v>
      </c>
      <c r="F11" s="47">
        <v>312.89999999999998</v>
      </c>
      <c r="G11" s="47">
        <v>313.6397849462366</v>
      </c>
      <c r="H11" s="47">
        <v>315.97300000000001</v>
      </c>
      <c r="I11" s="47">
        <v>313.39999999999998</v>
      </c>
      <c r="J11" s="47">
        <v>314.77999999999997</v>
      </c>
      <c r="K11" s="47">
        <v>309.42857142857144</v>
      </c>
      <c r="L11" s="44">
        <v>314</v>
      </c>
      <c r="M11" s="42">
        <f t="shared" si="0"/>
        <v>313.96975735465259</v>
      </c>
      <c r="N11" s="42">
        <f t="shared" si="1"/>
        <v>8.1589285714285893</v>
      </c>
      <c r="O11" s="22">
        <v>298</v>
      </c>
      <c r="P11" s="23">
        <v>330</v>
      </c>
      <c r="Q11" s="54">
        <f t="shared" si="2"/>
        <v>100.24646638796099</v>
      </c>
    </row>
    <row r="12" spans="1:18" ht="15.95" customHeight="1" x14ac:dyDescent="0.25">
      <c r="A12" s="87">
        <v>10</v>
      </c>
      <c r="B12" s="47">
        <v>316</v>
      </c>
      <c r="C12" s="47">
        <v>314.48160919540243</v>
      </c>
      <c r="D12" s="42">
        <v>312.8</v>
      </c>
      <c r="E12" s="42">
        <v>314.67700000000002</v>
      </c>
      <c r="F12" s="47">
        <v>314.52380952380952</v>
      </c>
      <c r="G12" s="47">
        <v>315.41414141414145</v>
      </c>
      <c r="H12" s="47">
        <v>313.911</v>
      </c>
      <c r="I12" s="47">
        <v>313.7</v>
      </c>
      <c r="J12" s="47">
        <v>313.82</v>
      </c>
      <c r="K12" s="47">
        <v>316.66666666666669</v>
      </c>
      <c r="L12" s="44">
        <v>314</v>
      </c>
      <c r="M12" s="42">
        <f t="shared" si="0"/>
        <v>314.59942268000202</v>
      </c>
      <c r="N12" s="42">
        <f t="shared" si="1"/>
        <v>3.8666666666666742</v>
      </c>
      <c r="O12" s="22">
        <v>298</v>
      </c>
      <c r="P12" s="23">
        <v>330</v>
      </c>
      <c r="Q12" s="54">
        <f t="shared" si="2"/>
        <v>100.44751034966335</v>
      </c>
    </row>
    <row r="13" spans="1:18" ht="15.95" customHeight="1" x14ac:dyDescent="0.25">
      <c r="A13" s="87">
        <v>11</v>
      </c>
      <c r="B13" s="47">
        <v>316.35000000000002</v>
      </c>
      <c r="C13" s="47">
        <v>310.48686868686866</v>
      </c>
      <c r="D13" s="42">
        <v>308.16666666666669</v>
      </c>
      <c r="E13" s="42">
        <v>313.642</v>
      </c>
      <c r="F13" s="47">
        <v>313.10000000000002</v>
      </c>
      <c r="G13" s="47">
        <v>315.08823529411762</v>
      </c>
      <c r="H13" s="47">
        <v>313.67500000000001</v>
      </c>
      <c r="I13" s="47">
        <v>314.7</v>
      </c>
      <c r="J13" s="47">
        <v>313.14999999999998</v>
      </c>
      <c r="K13" s="47">
        <v>312</v>
      </c>
      <c r="L13" s="44">
        <v>314</v>
      </c>
      <c r="M13" s="42">
        <f t="shared" si="0"/>
        <v>313.03587706476532</v>
      </c>
      <c r="N13" s="42">
        <f t="shared" si="1"/>
        <v>8.1833333333333371</v>
      </c>
      <c r="O13" s="22">
        <v>298</v>
      </c>
      <c r="P13" s="23">
        <v>330</v>
      </c>
      <c r="Q13" s="54">
        <f t="shared" si="2"/>
        <v>99.948290538543716</v>
      </c>
    </row>
    <row r="14" spans="1:18" ht="15.95" customHeight="1" x14ac:dyDescent="0.25">
      <c r="A14" s="87">
        <v>12</v>
      </c>
      <c r="B14" s="47">
        <v>315.60000000000002</v>
      </c>
      <c r="C14" s="47">
        <v>311.20799999999997</v>
      </c>
      <c r="D14" s="42">
        <v>310.72222222222223</v>
      </c>
      <c r="E14" s="42">
        <v>313.05399999999997</v>
      </c>
      <c r="F14" s="47">
        <v>314.36842105263156</v>
      </c>
      <c r="G14" s="46">
        <v>315.08823529411762</v>
      </c>
      <c r="H14" s="47">
        <v>310.85899999999998</v>
      </c>
      <c r="I14" s="47">
        <v>314.89999999999998</v>
      </c>
      <c r="J14" s="47">
        <v>312.86</v>
      </c>
      <c r="K14" s="47">
        <v>311.89999999999998</v>
      </c>
      <c r="L14" s="44">
        <v>314</v>
      </c>
      <c r="M14" s="42">
        <f t="shared" si="0"/>
        <v>313.05598785689716</v>
      </c>
      <c r="N14" s="42">
        <f t="shared" si="1"/>
        <v>4.8777777777777942</v>
      </c>
      <c r="O14" s="22">
        <v>298</v>
      </c>
      <c r="P14" s="23">
        <v>330</v>
      </c>
      <c r="Q14" s="54">
        <f t="shared" si="2"/>
        <v>99.954711653317531</v>
      </c>
    </row>
    <row r="15" spans="1:18" ht="15.95" customHeight="1" x14ac:dyDescent="0.25">
      <c r="A15" s="87">
        <v>1</v>
      </c>
      <c r="B15" s="47">
        <v>315.85000000000002</v>
      </c>
      <c r="C15" s="47">
        <v>315.94727272727272</v>
      </c>
      <c r="D15" s="42">
        <v>310.9375</v>
      </c>
      <c r="E15" s="42">
        <v>313.21699999999998</v>
      </c>
      <c r="F15" s="47">
        <v>313.5</v>
      </c>
      <c r="G15" s="47">
        <v>312.80454545454546</v>
      </c>
      <c r="H15" s="47">
        <v>310.10199999999998</v>
      </c>
      <c r="I15" s="47">
        <v>314.89999999999998</v>
      </c>
      <c r="J15" s="47">
        <v>313.39999999999998</v>
      </c>
      <c r="K15" s="47">
        <v>317.38461538461536</v>
      </c>
      <c r="L15" s="44">
        <v>314</v>
      </c>
      <c r="M15" s="42">
        <f t="shared" si="0"/>
        <v>313.80429335664337</v>
      </c>
      <c r="N15" s="42">
        <f t="shared" si="1"/>
        <v>7.2826153846153829</v>
      </c>
      <c r="O15" s="22">
        <v>298</v>
      </c>
      <c r="P15" s="23">
        <v>330</v>
      </c>
      <c r="Q15" s="54">
        <f t="shared" si="2"/>
        <v>100.19363588207216</v>
      </c>
      <c r="R15" s="7"/>
    </row>
    <row r="16" spans="1:18" ht="15.95" customHeight="1" x14ac:dyDescent="0.25">
      <c r="A16" s="87">
        <v>2</v>
      </c>
      <c r="B16" s="47">
        <v>316.45</v>
      </c>
      <c r="C16" s="47">
        <v>316.53132530120473</v>
      </c>
      <c r="D16" s="42">
        <v>308.66666666666669</v>
      </c>
      <c r="E16" s="42">
        <v>313.55399999999997</v>
      </c>
      <c r="F16" s="47">
        <v>312.14999999999998</v>
      </c>
      <c r="G16" s="47">
        <v>312.43478260869568</v>
      </c>
      <c r="H16" s="47">
        <v>313.67599999999999</v>
      </c>
      <c r="I16" s="47">
        <v>315.2</v>
      </c>
      <c r="J16" s="47">
        <v>313.56</v>
      </c>
      <c r="K16" s="47">
        <v>316.5</v>
      </c>
      <c r="L16" s="44">
        <v>314</v>
      </c>
      <c r="M16" s="42">
        <f t="shared" si="0"/>
        <v>313.87227745765671</v>
      </c>
      <c r="N16" s="42">
        <f t="shared" si="1"/>
        <v>7.8646586345380456</v>
      </c>
      <c r="O16" s="22">
        <v>298</v>
      </c>
      <c r="P16" s="23">
        <v>330</v>
      </c>
      <c r="Q16" s="54">
        <f t="shared" si="2"/>
        <v>100.21534232270059</v>
      </c>
      <c r="R16" s="7"/>
    </row>
    <row r="17" spans="1:18" ht="15.95" customHeight="1" x14ac:dyDescent="0.25">
      <c r="A17" s="87">
        <v>3</v>
      </c>
      <c r="B17" s="47">
        <v>316.375</v>
      </c>
      <c r="C17" s="47">
        <v>316.10000000000002</v>
      </c>
      <c r="D17" s="42">
        <v>308.68421052631578</v>
      </c>
      <c r="E17" s="42">
        <v>311.42200000000003</v>
      </c>
      <c r="F17" s="47">
        <v>313.28571428571428</v>
      </c>
      <c r="G17" s="47">
        <v>312.15416666666664</v>
      </c>
      <c r="H17" s="47">
        <v>311.76900000000001</v>
      </c>
      <c r="I17" s="47">
        <v>314.2</v>
      </c>
      <c r="J17" s="47">
        <v>312.52</v>
      </c>
      <c r="K17" s="47">
        <v>314.38461538461536</v>
      </c>
      <c r="L17" s="44">
        <v>314</v>
      </c>
      <c r="M17" s="42">
        <f t="shared" si="0"/>
        <v>313.0894706863312</v>
      </c>
      <c r="N17" s="42">
        <f t="shared" si="1"/>
        <v>7.6907894736842195</v>
      </c>
      <c r="O17" s="22">
        <v>298</v>
      </c>
      <c r="P17" s="23">
        <v>330</v>
      </c>
      <c r="Q17" s="54">
        <f t="shared" si="2"/>
        <v>99.965402285955889</v>
      </c>
      <c r="R17" s="7"/>
    </row>
    <row r="18" spans="1:18" ht="15.95" customHeight="1" x14ac:dyDescent="0.25">
      <c r="A18" s="87">
        <v>4</v>
      </c>
      <c r="B18" s="47">
        <v>316.11538461538464</v>
      </c>
      <c r="C18" s="47">
        <v>314.25161290322592</v>
      </c>
      <c r="D18" s="42">
        <v>310.05882352941177</v>
      </c>
      <c r="E18" s="42">
        <v>312.53300000000002</v>
      </c>
      <c r="F18" s="47">
        <v>314</v>
      </c>
      <c r="G18" s="47">
        <v>311.3416666666667</v>
      </c>
      <c r="H18" s="47">
        <v>312.78699999999998</v>
      </c>
      <c r="I18" s="47">
        <v>314.7</v>
      </c>
      <c r="J18" s="47">
        <v>310.98</v>
      </c>
      <c r="K18" s="47">
        <v>318.39999999999998</v>
      </c>
      <c r="L18" s="44">
        <v>314</v>
      </c>
      <c r="M18" s="42">
        <f t="shared" si="0"/>
        <v>313.51674877146888</v>
      </c>
      <c r="N18" s="42">
        <f>MAX(B18:K18)-MIN(B18:K18)</f>
        <v>8.3411764705882092</v>
      </c>
      <c r="O18" s="22">
        <v>298</v>
      </c>
      <c r="P18" s="23">
        <v>330</v>
      </c>
      <c r="Q18" s="54">
        <f>M18/M$3*100</f>
        <v>100.10182663001042</v>
      </c>
      <c r="R18" s="7"/>
    </row>
    <row r="19" spans="1:18" ht="15.95" customHeight="1" x14ac:dyDescent="0.25">
      <c r="A19" s="87">
        <v>5</v>
      </c>
      <c r="B19" s="47">
        <v>315.5</v>
      </c>
      <c r="C19" s="47">
        <v>314.95934065934068</v>
      </c>
      <c r="D19" s="42">
        <v>310.29411764705884</v>
      </c>
      <c r="E19" s="42">
        <v>313.95499999999998</v>
      </c>
      <c r="F19" s="47">
        <v>313</v>
      </c>
      <c r="G19" s="47">
        <v>311.73157894736852</v>
      </c>
      <c r="H19" s="47">
        <v>314.32499999999999</v>
      </c>
      <c r="I19" s="47">
        <v>314.7</v>
      </c>
      <c r="J19" s="47">
        <v>311.38</v>
      </c>
      <c r="K19" s="47">
        <v>316.8235294117647</v>
      </c>
      <c r="L19" s="44">
        <v>314</v>
      </c>
      <c r="M19" s="42">
        <f t="shared" si="0"/>
        <v>313.66685666655326</v>
      </c>
      <c r="N19" s="42">
        <f>MAX(B19:K19)-MIN(B19:K19)</f>
        <v>6.5294117647058556</v>
      </c>
      <c r="O19" s="22">
        <v>298</v>
      </c>
      <c r="P19" s="23">
        <v>330</v>
      </c>
      <c r="Q19" s="54">
        <f>M19/M$3*100</f>
        <v>100.14975413164602</v>
      </c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4">
        <v>314</v>
      </c>
      <c r="M20" s="42"/>
      <c r="N20" s="42">
        <f>MAX(B20:K20)-MIN(B20:K20)</f>
        <v>0</v>
      </c>
      <c r="O20" s="22">
        <v>298</v>
      </c>
      <c r="P20" s="23">
        <v>330</v>
      </c>
      <c r="Q20" s="54">
        <f>M20/M$3*100</f>
        <v>0</v>
      </c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0.5" customWidth="1"/>
    <col min="3" max="3" width="10.5" bestFit="1" customWidth="1"/>
    <col min="4" max="4" width="9.875" customWidth="1"/>
    <col min="5" max="5" width="10.25" customWidth="1"/>
    <col min="6" max="6" width="9.5" customWidth="1"/>
    <col min="7" max="7" width="9.75" customWidth="1"/>
    <col min="8" max="9" width="10.25" customWidth="1"/>
    <col min="10" max="10" width="10.625" customWidth="1"/>
    <col min="11" max="11" width="9.375" customWidth="1"/>
    <col min="12" max="12" width="7.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15" t="s">
        <v>53</v>
      </c>
    </row>
    <row r="2" spans="1:18" ht="16.5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134</v>
      </c>
      <c r="N2" s="92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7">
        <v>151.94594594594594</v>
      </c>
      <c r="C3" s="47">
        <v>152.88125000000005</v>
      </c>
      <c r="D3" s="42">
        <v>150.21428571428572</v>
      </c>
      <c r="E3" s="42">
        <v>152.489</v>
      </c>
      <c r="F3" s="47"/>
      <c r="G3" s="47">
        <v>152.25</v>
      </c>
      <c r="H3" s="47">
        <v>156.833</v>
      </c>
      <c r="I3" s="47">
        <v>150.19999999999999</v>
      </c>
      <c r="J3" s="47"/>
      <c r="K3" s="47"/>
      <c r="L3" s="45">
        <v>152</v>
      </c>
      <c r="M3" s="42">
        <f t="shared" ref="M3:M19" si="0">AVERAGE(B3:K3)</f>
        <v>152.40192595146166</v>
      </c>
      <c r="N3" s="42">
        <f>MAX(B3:K3)-MIN(B3:K3)</f>
        <v>6.6330000000000098</v>
      </c>
      <c r="O3" s="40">
        <v>144</v>
      </c>
      <c r="P3" s="41">
        <v>160</v>
      </c>
      <c r="Q3" s="54">
        <f>M3/M3*100</f>
        <v>100</v>
      </c>
    </row>
    <row r="4" spans="1:18" ht="15.95" customHeight="1" x14ac:dyDescent="0.25">
      <c r="A4" s="87">
        <v>2</v>
      </c>
      <c r="B4" s="47">
        <v>152.08823529411765</v>
      </c>
      <c r="C4" s="47">
        <v>152.92692307692306</v>
      </c>
      <c r="D4" s="42">
        <v>150.19999999999999</v>
      </c>
      <c r="E4" s="42">
        <v>152.244</v>
      </c>
      <c r="F4" s="47">
        <v>152.375</v>
      </c>
      <c r="G4" s="47">
        <v>152.58620689655172</v>
      </c>
      <c r="H4" s="47">
        <v>156.22200000000001</v>
      </c>
      <c r="I4" s="47">
        <v>151.69999999999999</v>
      </c>
      <c r="J4" s="47">
        <v>150.41</v>
      </c>
      <c r="K4" s="47"/>
      <c r="L4" s="45">
        <v>152</v>
      </c>
      <c r="M4" s="42">
        <f t="shared" si="0"/>
        <v>152.30581836306584</v>
      </c>
      <c r="N4" s="42">
        <f t="shared" ref="N4:N20" si="1">MAX(B4:K4)-MIN(B4:K4)</f>
        <v>6.0220000000000198</v>
      </c>
      <c r="O4" s="40">
        <v>144</v>
      </c>
      <c r="P4" s="41">
        <v>160</v>
      </c>
      <c r="Q4" s="54">
        <f>M4/M$3*100</f>
        <v>99.936938074899103</v>
      </c>
    </row>
    <row r="5" spans="1:18" ht="15.95" customHeight="1" x14ac:dyDescent="0.25">
      <c r="A5" s="87">
        <v>3</v>
      </c>
      <c r="B5" s="47">
        <v>152.36842105263159</v>
      </c>
      <c r="C5" s="47">
        <v>152.66296296296298</v>
      </c>
      <c r="D5" s="42">
        <v>150.52631578947367</v>
      </c>
      <c r="E5" s="42">
        <v>151.36600000000001</v>
      </c>
      <c r="F5" s="47">
        <v>152.25</v>
      </c>
      <c r="G5" s="47">
        <v>152.46428571428572</v>
      </c>
      <c r="H5" s="47">
        <v>156.31899999999999</v>
      </c>
      <c r="I5" s="47">
        <v>151</v>
      </c>
      <c r="J5" s="47">
        <v>151.52000000000001</v>
      </c>
      <c r="K5" s="47"/>
      <c r="L5" s="45">
        <v>152</v>
      </c>
      <c r="M5" s="42">
        <f t="shared" si="0"/>
        <v>152.27522061326152</v>
      </c>
      <c r="N5" s="42">
        <f t="shared" si="1"/>
        <v>5.7926842105263177</v>
      </c>
      <c r="O5" s="40">
        <v>144</v>
      </c>
      <c r="P5" s="41">
        <v>160</v>
      </c>
      <c r="Q5" s="54">
        <f t="shared" ref="Q5:Q20" si="2">M5/M$3*100</f>
        <v>99.916861064970732</v>
      </c>
    </row>
    <row r="6" spans="1:18" ht="15.95" customHeight="1" x14ac:dyDescent="0.25">
      <c r="A6" s="87">
        <v>4</v>
      </c>
      <c r="B6" s="47">
        <v>152.18421052631578</v>
      </c>
      <c r="C6" s="47">
        <v>151.9252873563218</v>
      </c>
      <c r="D6" s="42">
        <v>150.05000000000001</v>
      </c>
      <c r="E6" s="42">
        <v>151.017</v>
      </c>
      <c r="F6" s="47">
        <v>152.31578947368422</v>
      </c>
      <c r="G6" s="47">
        <v>152.88333333333333</v>
      </c>
      <c r="H6" s="47">
        <v>156.429</v>
      </c>
      <c r="I6" s="47">
        <v>150.9</v>
      </c>
      <c r="J6" s="47">
        <v>150.56</v>
      </c>
      <c r="K6" s="47"/>
      <c r="L6" s="45">
        <v>152</v>
      </c>
      <c r="M6" s="42">
        <f t="shared" si="0"/>
        <v>152.02940229885058</v>
      </c>
      <c r="N6" s="42">
        <f t="shared" si="1"/>
        <v>6.3789999999999907</v>
      </c>
      <c r="O6" s="40">
        <v>144</v>
      </c>
      <c r="P6" s="41">
        <v>160</v>
      </c>
      <c r="Q6" s="54">
        <f t="shared" si="2"/>
        <v>99.755564996777196</v>
      </c>
    </row>
    <row r="7" spans="1:18" ht="15.95" customHeight="1" x14ac:dyDescent="0.25">
      <c r="A7" s="87">
        <v>5</v>
      </c>
      <c r="B7" s="47">
        <v>152.4375</v>
      </c>
      <c r="C7" s="47">
        <v>152.35058823529408</v>
      </c>
      <c r="D7" s="42">
        <v>148.1875</v>
      </c>
      <c r="E7" s="42">
        <v>151.661</v>
      </c>
      <c r="F7" s="47">
        <v>152.63157894736841</v>
      </c>
      <c r="G7" s="47">
        <v>152.55747126436779</v>
      </c>
      <c r="H7" s="47">
        <v>156.53299999999999</v>
      </c>
      <c r="I7" s="47">
        <v>153.9</v>
      </c>
      <c r="J7" s="42">
        <v>150.30000000000001</v>
      </c>
      <c r="K7" s="47"/>
      <c r="L7" s="45">
        <v>152</v>
      </c>
      <c r="M7" s="42">
        <f t="shared" si="0"/>
        <v>152.28429316078115</v>
      </c>
      <c r="N7" s="42">
        <f t="shared" si="1"/>
        <v>8.345499999999987</v>
      </c>
      <c r="O7" s="40">
        <v>144</v>
      </c>
      <c r="P7" s="41">
        <v>160</v>
      </c>
      <c r="Q7" s="54">
        <f t="shared" si="2"/>
        <v>99.922814104909691</v>
      </c>
    </row>
    <row r="8" spans="1:18" ht="15.95" customHeight="1" x14ac:dyDescent="0.25">
      <c r="A8" s="87">
        <v>6</v>
      </c>
      <c r="B8" s="47">
        <v>152.26470588235293</v>
      </c>
      <c r="C8" s="47">
        <v>154.08333333333334</v>
      </c>
      <c r="D8" s="42">
        <v>150.5</v>
      </c>
      <c r="E8" s="42">
        <v>151.75</v>
      </c>
      <c r="F8" s="47">
        <v>152.31818181818181</v>
      </c>
      <c r="G8" s="47">
        <v>152.04545454545453</v>
      </c>
      <c r="H8" s="47">
        <v>155.31899999999999</v>
      </c>
      <c r="I8" s="47">
        <v>151.19999999999999</v>
      </c>
      <c r="J8" s="47">
        <v>150.85</v>
      </c>
      <c r="K8" s="47"/>
      <c r="L8" s="45">
        <v>152</v>
      </c>
      <c r="M8" s="42">
        <f t="shared" si="0"/>
        <v>152.25896395325807</v>
      </c>
      <c r="N8" s="42">
        <f t="shared" si="1"/>
        <v>4.8189999999999884</v>
      </c>
      <c r="O8" s="40">
        <v>144</v>
      </c>
      <c r="P8" s="41">
        <v>160</v>
      </c>
      <c r="Q8" s="54">
        <f t="shared" si="2"/>
        <v>99.906194100034469</v>
      </c>
    </row>
    <row r="9" spans="1:18" ht="15.95" customHeight="1" x14ac:dyDescent="0.25">
      <c r="A9" s="87">
        <v>7</v>
      </c>
      <c r="B9" s="47">
        <v>152.33333333333334</v>
      </c>
      <c r="C9" s="47">
        <v>154.04141414141418</v>
      </c>
      <c r="D9" s="42">
        <v>152.44444444444446</v>
      </c>
      <c r="E9" s="42">
        <v>151.71199999999999</v>
      </c>
      <c r="F9" s="47">
        <v>152.05000000000001</v>
      </c>
      <c r="G9" s="47">
        <v>152.83928571428572</v>
      </c>
      <c r="H9" s="47">
        <v>156.25899999999999</v>
      </c>
      <c r="I9" s="47">
        <v>150.30000000000001</v>
      </c>
      <c r="J9" s="47">
        <v>151.81</v>
      </c>
      <c r="K9" s="47"/>
      <c r="L9" s="45">
        <v>152</v>
      </c>
      <c r="M9" s="42">
        <f t="shared" si="0"/>
        <v>152.64327529260862</v>
      </c>
      <c r="N9" s="42">
        <f t="shared" si="1"/>
        <v>5.9589999999999748</v>
      </c>
      <c r="O9" s="40">
        <v>144</v>
      </c>
      <c r="P9" s="41">
        <v>160</v>
      </c>
      <c r="Q9" s="54">
        <f t="shared" si="2"/>
        <v>100.15836370809632</v>
      </c>
    </row>
    <row r="10" spans="1:18" ht="15.95" customHeight="1" x14ac:dyDescent="0.25">
      <c r="A10" s="87">
        <v>8</v>
      </c>
      <c r="B10" s="47">
        <v>151.76923076923077</v>
      </c>
      <c r="C10" s="47">
        <v>155.35688073394488</v>
      </c>
      <c r="D10" s="42">
        <v>152.88235294117646</v>
      </c>
      <c r="E10" s="42">
        <v>151.21</v>
      </c>
      <c r="F10" s="47">
        <v>152.75</v>
      </c>
      <c r="G10" s="47">
        <v>152.86781609195404</v>
      </c>
      <c r="H10" s="47">
        <v>156.39699999999999</v>
      </c>
      <c r="I10" s="47">
        <v>150</v>
      </c>
      <c r="J10" s="47">
        <v>152</v>
      </c>
      <c r="K10" s="47"/>
      <c r="L10" s="45">
        <v>152</v>
      </c>
      <c r="M10" s="42">
        <f t="shared" si="0"/>
        <v>152.80369783736737</v>
      </c>
      <c r="N10" s="42">
        <f t="shared" si="1"/>
        <v>6.3969999999999914</v>
      </c>
      <c r="O10" s="40">
        <v>144</v>
      </c>
      <c r="P10" s="41">
        <v>160</v>
      </c>
      <c r="Q10" s="54">
        <f t="shared" si="2"/>
        <v>100.26362651482086</v>
      </c>
    </row>
    <row r="11" spans="1:18" ht="15.95" customHeight="1" x14ac:dyDescent="0.25">
      <c r="A11" s="87">
        <v>9</v>
      </c>
      <c r="B11" s="47">
        <v>151.86363636363637</v>
      </c>
      <c r="C11" s="47">
        <v>155.79326923076923</v>
      </c>
      <c r="D11" s="42">
        <v>150.6</v>
      </c>
      <c r="E11" s="42">
        <v>151.983</v>
      </c>
      <c r="F11" s="47">
        <v>152.65</v>
      </c>
      <c r="G11" s="47">
        <v>152.64516129032259</v>
      </c>
      <c r="H11" s="47">
        <v>153.38300000000001</v>
      </c>
      <c r="I11" s="47">
        <v>150.5</v>
      </c>
      <c r="J11" s="47">
        <v>152.77000000000001</v>
      </c>
      <c r="K11" s="47"/>
      <c r="L11" s="45">
        <v>152</v>
      </c>
      <c r="M11" s="42">
        <f t="shared" si="0"/>
        <v>152.4653407649698</v>
      </c>
      <c r="N11" s="42">
        <f t="shared" si="1"/>
        <v>5.2932692307692264</v>
      </c>
      <c r="O11" s="40">
        <v>144</v>
      </c>
      <c r="P11" s="41">
        <v>160</v>
      </c>
      <c r="Q11" s="54">
        <f t="shared" si="2"/>
        <v>100.04161024416996</v>
      </c>
    </row>
    <row r="12" spans="1:18" ht="15.95" customHeight="1" x14ac:dyDescent="0.25">
      <c r="A12" s="87">
        <v>10</v>
      </c>
      <c r="B12" s="47">
        <v>151.94999999999999</v>
      </c>
      <c r="C12" s="47">
        <v>155.62906976744199</v>
      </c>
      <c r="D12" s="42">
        <v>151.06666666666666</v>
      </c>
      <c r="E12" s="42">
        <v>152.69900000000001</v>
      </c>
      <c r="F12" s="47">
        <v>152.71428571428572</v>
      </c>
      <c r="G12" s="47">
        <v>153.12121212121212</v>
      </c>
      <c r="H12" s="47">
        <v>152.98599999999999</v>
      </c>
      <c r="I12" s="47">
        <v>150.5</v>
      </c>
      <c r="J12" s="47">
        <v>152.62</v>
      </c>
      <c r="K12" s="47"/>
      <c r="L12" s="45">
        <v>152</v>
      </c>
      <c r="M12" s="42">
        <f t="shared" si="0"/>
        <v>152.58735936328964</v>
      </c>
      <c r="N12" s="42">
        <f t="shared" si="1"/>
        <v>5.1290697674419903</v>
      </c>
      <c r="O12" s="40">
        <v>144</v>
      </c>
      <c r="P12" s="41">
        <v>160</v>
      </c>
      <c r="Q12" s="54">
        <f t="shared" si="2"/>
        <v>100.12167392942726</v>
      </c>
    </row>
    <row r="13" spans="1:18" ht="15.95" customHeight="1" x14ac:dyDescent="0.25">
      <c r="A13" s="87">
        <v>11</v>
      </c>
      <c r="B13" s="47">
        <v>152.65</v>
      </c>
      <c r="C13" s="47">
        <v>156.10319148936168</v>
      </c>
      <c r="D13" s="42">
        <v>152.3125</v>
      </c>
      <c r="E13" s="42">
        <v>153.97200000000001</v>
      </c>
      <c r="F13" s="47">
        <v>152.6</v>
      </c>
      <c r="G13" s="47">
        <v>152.75</v>
      </c>
      <c r="H13" s="47">
        <v>152.887</v>
      </c>
      <c r="I13" s="47">
        <v>149.80000000000001</v>
      </c>
      <c r="J13" s="47">
        <v>153.94999999999999</v>
      </c>
      <c r="K13" s="47"/>
      <c r="L13" s="45">
        <v>152</v>
      </c>
      <c r="M13" s="42">
        <f t="shared" si="0"/>
        <v>153.00274349881795</v>
      </c>
      <c r="N13" s="42">
        <f t="shared" si="1"/>
        <v>6.3031914893616658</v>
      </c>
      <c r="O13" s="40">
        <v>144</v>
      </c>
      <c r="P13" s="41">
        <v>160</v>
      </c>
      <c r="Q13" s="54">
        <f t="shared" si="2"/>
        <v>100.39423225369713</v>
      </c>
    </row>
    <row r="14" spans="1:18" ht="15.95" customHeight="1" x14ac:dyDescent="0.25">
      <c r="A14" s="87">
        <v>12</v>
      </c>
      <c r="B14" s="47">
        <v>153</v>
      </c>
      <c r="C14" s="47">
        <v>156.98823529411769</v>
      </c>
      <c r="D14" s="42">
        <v>151.15789473684211</v>
      </c>
      <c r="E14" s="42">
        <v>152.98400000000001</v>
      </c>
      <c r="F14" s="47">
        <v>152.15789473684211</v>
      </c>
      <c r="G14" s="46">
        <v>152.75</v>
      </c>
      <c r="H14" s="47">
        <v>153.14099999999999</v>
      </c>
      <c r="I14" s="47">
        <v>151.9</v>
      </c>
      <c r="J14" s="47">
        <v>154.36000000000001</v>
      </c>
      <c r="K14" s="47"/>
      <c r="L14" s="45">
        <v>152</v>
      </c>
      <c r="M14" s="42">
        <f t="shared" si="0"/>
        <v>153.1598916408669</v>
      </c>
      <c r="N14" s="42">
        <f t="shared" si="1"/>
        <v>5.8303405572755764</v>
      </c>
      <c r="O14" s="40">
        <v>144</v>
      </c>
      <c r="P14" s="41">
        <v>160</v>
      </c>
      <c r="Q14" s="54">
        <f t="shared" si="2"/>
        <v>100.49734652936515</v>
      </c>
    </row>
    <row r="15" spans="1:18" ht="15.95" customHeight="1" x14ac:dyDescent="0.25">
      <c r="A15" s="87">
        <v>1</v>
      </c>
      <c r="B15" s="47">
        <v>152.19999999999999</v>
      </c>
      <c r="C15" s="47">
        <v>155.29454545454544</v>
      </c>
      <c r="D15" s="42">
        <v>152.53333333333333</v>
      </c>
      <c r="E15" s="42">
        <v>152.93299999999999</v>
      </c>
      <c r="F15" s="47">
        <v>152.25</v>
      </c>
      <c r="G15" s="47">
        <v>152.69090909090909</v>
      </c>
      <c r="H15" s="47">
        <v>153.73400000000001</v>
      </c>
      <c r="I15" s="47">
        <v>150.80000000000001</v>
      </c>
      <c r="J15" s="47">
        <v>153.08000000000001</v>
      </c>
      <c r="K15" s="47"/>
      <c r="L15" s="45">
        <v>152</v>
      </c>
      <c r="M15" s="42">
        <f t="shared" si="0"/>
        <v>152.83508754208754</v>
      </c>
      <c r="N15" s="42">
        <f t="shared" si="1"/>
        <v>4.4945454545454311</v>
      </c>
      <c r="O15" s="40">
        <v>144</v>
      </c>
      <c r="P15" s="41">
        <v>160</v>
      </c>
      <c r="Q15" s="54">
        <f t="shared" si="2"/>
        <v>100.28422317363879</v>
      </c>
      <c r="R15" s="7"/>
    </row>
    <row r="16" spans="1:18" ht="15.95" customHeight="1" x14ac:dyDescent="0.25">
      <c r="A16" s="87">
        <v>2</v>
      </c>
      <c r="B16" s="47">
        <v>153.5</v>
      </c>
      <c r="C16" s="47">
        <v>155.01609195402298</v>
      </c>
      <c r="D16" s="42">
        <v>152.6875</v>
      </c>
      <c r="E16" s="42">
        <v>153.14699999999999</v>
      </c>
      <c r="F16" s="47">
        <v>153.15</v>
      </c>
      <c r="G16" s="47">
        <v>152.5130434782609</v>
      </c>
      <c r="H16" s="47">
        <v>153.03200000000001</v>
      </c>
      <c r="I16" s="47">
        <v>150.30000000000001</v>
      </c>
      <c r="J16" s="47">
        <v>153.25</v>
      </c>
      <c r="K16" s="47"/>
      <c r="L16" s="45">
        <v>152</v>
      </c>
      <c r="M16" s="42">
        <f t="shared" si="0"/>
        <v>152.9550706035871</v>
      </c>
      <c r="N16" s="42">
        <f t="shared" si="1"/>
        <v>4.7160919540229713</v>
      </c>
      <c r="O16" s="40">
        <v>144</v>
      </c>
      <c r="P16" s="41">
        <v>160</v>
      </c>
      <c r="Q16" s="54">
        <f t="shared" si="2"/>
        <v>100.36295122169363</v>
      </c>
      <c r="R16" s="7"/>
    </row>
    <row r="17" spans="1:18" ht="15.95" customHeight="1" x14ac:dyDescent="0.25">
      <c r="A17" s="87">
        <v>3</v>
      </c>
      <c r="B17" s="47">
        <v>152.625</v>
      </c>
      <c r="C17" s="47">
        <v>155.20136363636362</v>
      </c>
      <c r="D17" s="42">
        <v>151.93333333333334</v>
      </c>
      <c r="E17" s="42">
        <v>152.65799999999999</v>
      </c>
      <c r="F17" s="47">
        <v>152.71428571428572</v>
      </c>
      <c r="G17" s="47">
        <v>152.77083333333337</v>
      </c>
      <c r="H17" s="47">
        <v>151.16300000000001</v>
      </c>
      <c r="I17" s="47">
        <v>150</v>
      </c>
      <c r="J17" s="47">
        <v>151.86000000000001</v>
      </c>
      <c r="K17" s="47"/>
      <c r="L17" s="45">
        <v>152</v>
      </c>
      <c r="M17" s="42">
        <f t="shared" si="0"/>
        <v>152.32509066859069</v>
      </c>
      <c r="N17" s="42">
        <f t="shared" si="1"/>
        <v>5.2013636363636238</v>
      </c>
      <c r="O17" s="40">
        <v>144</v>
      </c>
      <c r="P17" s="41">
        <v>160</v>
      </c>
      <c r="Q17" s="54">
        <f t="shared" si="2"/>
        <v>99.949583784856216</v>
      </c>
      <c r="R17" s="7"/>
    </row>
    <row r="18" spans="1:18" ht="15.95" customHeight="1" x14ac:dyDescent="0.25">
      <c r="A18" s="87">
        <v>4</v>
      </c>
      <c r="B18" s="47">
        <v>152.34615384615384</v>
      </c>
      <c r="C18" s="47">
        <v>154.4291666666667</v>
      </c>
      <c r="D18" s="42">
        <v>151.94736842105263</v>
      </c>
      <c r="E18" s="42">
        <v>154.119</v>
      </c>
      <c r="F18" s="47">
        <v>153</v>
      </c>
      <c r="G18" s="47">
        <v>152.42083333333335</v>
      </c>
      <c r="H18" s="47">
        <v>151.48599999999999</v>
      </c>
      <c r="I18" s="47">
        <v>150.30000000000001</v>
      </c>
      <c r="J18" s="47">
        <v>150.96</v>
      </c>
      <c r="K18" s="47"/>
      <c r="L18" s="45">
        <v>152</v>
      </c>
      <c r="M18" s="42">
        <f t="shared" si="0"/>
        <v>152.33428025191185</v>
      </c>
      <c r="N18" s="42">
        <f t="shared" si="1"/>
        <v>4.1291666666666913</v>
      </c>
      <c r="O18" s="40">
        <v>144</v>
      </c>
      <c r="P18" s="41">
        <v>160</v>
      </c>
      <c r="Q18" s="54">
        <f t="shared" si="2"/>
        <v>99.955613618970034</v>
      </c>
      <c r="R18" s="7"/>
    </row>
    <row r="19" spans="1:18" ht="15.95" customHeight="1" x14ac:dyDescent="0.25">
      <c r="A19" s="87">
        <v>5</v>
      </c>
      <c r="B19" s="47">
        <v>152.5</v>
      </c>
      <c r="C19" s="47">
        <v>154.68351648351648</v>
      </c>
      <c r="D19" s="42">
        <v>152.30000000000001</v>
      </c>
      <c r="E19" s="42">
        <v>153.5</v>
      </c>
      <c r="F19" s="47">
        <v>152.58333333333334</v>
      </c>
      <c r="G19" s="47">
        <v>152.11578947368423</v>
      </c>
      <c r="H19" s="47">
        <v>151.761</v>
      </c>
      <c r="I19" s="47">
        <v>151.69999999999999</v>
      </c>
      <c r="J19" s="47">
        <v>150.75</v>
      </c>
      <c r="K19" s="47"/>
      <c r="L19" s="45">
        <v>152</v>
      </c>
      <c r="M19" s="42">
        <f t="shared" si="0"/>
        <v>152.43262658783712</v>
      </c>
      <c r="N19" s="42">
        <f t="shared" si="1"/>
        <v>3.9335164835164846</v>
      </c>
      <c r="O19" s="40">
        <v>144</v>
      </c>
      <c r="P19" s="41">
        <v>160</v>
      </c>
      <c r="Q19" s="54">
        <f t="shared" si="2"/>
        <v>100.02014451994867</v>
      </c>
      <c r="R19" s="7"/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152</v>
      </c>
      <c r="M20" s="42"/>
      <c r="N20" s="42">
        <f t="shared" si="1"/>
        <v>0</v>
      </c>
      <c r="O20" s="40">
        <v>144</v>
      </c>
      <c r="P20" s="41">
        <v>160</v>
      </c>
      <c r="Q20" s="54">
        <f t="shared" si="2"/>
        <v>0</v>
      </c>
      <c r="R20" s="7"/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9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15" t="s">
        <v>48</v>
      </c>
    </row>
    <row r="2" spans="1:18" ht="16.5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98</v>
      </c>
      <c r="N2" s="92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8">
        <v>2.6108108108108095</v>
      </c>
      <c r="C3" s="48">
        <v>2.7782608695652171</v>
      </c>
      <c r="D3" s="49">
        <v>2.7750000000000004</v>
      </c>
      <c r="E3" s="49">
        <v>2.6829999999999998</v>
      </c>
      <c r="F3" s="48"/>
      <c r="G3" s="48"/>
      <c r="H3" s="48">
        <v>2.6760000000000002</v>
      </c>
      <c r="I3" s="48">
        <v>2.62</v>
      </c>
      <c r="J3" s="48"/>
      <c r="K3" s="48"/>
      <c r="L3" s="47">
        <v>2.7</v>
      </c>
      <c r="M3" s="49">
        <f t="shared" ref="M3:M19" si="0">AVERAGE(B3:K3)</f>
        <v>2.6905119467293379</v>
      </c>
      <c r="N3" s="49">
        <f>MAX(B3:K3)-MIN(B3:K3)</f>
        <v>0.16745005875440766</v>
      </c>
      <c r="O3" s="34">
        <v>2.5</v>
      </c>
      <c r="P3" s="35">
        <v>2.9</v>
      </c>
      <c r="Q3" s="54">
        <f>M3/M3*100</f>
        <v>100</v>
      </c>
    </row>
    <row r="4" spans="1:18" ht="15.95" customHeight="1" x14ac:dyDescent="0.25">
      <c r="A4" s="87">
        <v>2</v>
      </c>
      <c r="B4" s="48">
        <v>2.6529411764705877</v>
      </c>
      <c r="C4" s="48">
        <v>2.900240963855421</v>
      </c>
      <c r="D4" s="49">
        <v>2.7210526315789476</v>
      </c>
      <c r="E4" s="49">
        <v>2.6850000000000001</v>
      </c>
      <c r="F4" s="48">
        <v>2.7000000000000006</v>
      </c>
      <c r="G4" s="48"/>
      <c r="H4" s="48">
        <v>2.694</v>
      </c>
      <c r="I4" s="48">
        <v>2.67</v>
      </c>
      <c r="J4" s="48">
        <v>2.61</v>
      </c>
      <c r="K4" s="48"/>
      <c r="L4" s="47">
        <v>2.7</v>
      </c>
      <c r="M4" s="49">
        <f t="shared" si="0"/>
        <v>2.7041543464881199</v>
      </c>
      <c r="N4" s="49">
        <f t="shared" ref="N4:N18" si="1">MAX(B4:K4)-MIN(B4:K4)</f>
        <v>0.29024096385542109</v>
      </c>
      <c r="O4" s="34">
        <v>2.5</v>
      </c>
      <c r="P4" s="35">
        <v>2.9</v>
      </c>
      <c r="Q4" s="54">
        <f>M4/M$3*100</f>
        <v>100.50705590716169</v>
      </c>
    </row>
    <row r="5" spans="1:18" ht="15.95" customHeight="1" x14ac:dyDescent="0.25">
      <c r="A5" s="87">
        <v>3</v>
      </c>
      <c r="B5" s="48">
        <v>2.6657894736842103</v>
      </c>
      <c r="C5" s="48">
        <v>2.8793827160493835</v>
      </c>
      <c r="D5" s="49">
        <v>2.7454545454545443</v>
      </c>
      <c r="E5" s="49">
        <v>2.6760000000000002</v>
      </c>
      <c r="F5" s="48">
        <v>2.705000000000001</v>
      </c>
      <c r="G5" s="48"/>
      <c r="H5" s="48">
        <v>2.6339999999999999</v>
      </c>
      <c r="I5" s="48">
        <v>2.78</v>
      </c>
      <c r="J5" s="48">
        <v>2.62</v>
      </c>
      <c r="K5" s="48"/>
      <c r="L5" s="47">
        <v>2.7</v>
      </c>
      <c r="M5" s="49">
        <f t="shared" si="0"/>
        <v>2.7132033418985175</v>
      </c>
      <c r="N5" s="49">
        <f t="shared" si="1"/>
        <v>0.25938271604938334</v>
      </c>
      <c r="O5" s="34">
        <v>2.5</v>
      </c>
      <c r="P5" s="35">
        <v>2.9</v>
      </c>
      <c r="Q5" s="54">
        <f t="shared" ref="Q5:Q18" si="2">M5/M$3*100</f>
        <v>100.84338578004694</v>
      </c>
    </row>
    <row r="6" spans="1:18" ht="15.95" customHeight="1" x14ac:dyDescent="0.25">
      <c r="A6" s="87">
        <v>4</v>
      </c>
      <c r="B6" s="48">
        <v>2.6631578947368424</v>
      </c>
      <c r="C6" s="48">
        <v>2.8511494252873568</v>
      </c>
      <c r="D6" s="49">
        <v>2.7000000000000011</v>
      </c>
      <c r="E6" s="49">
        <v>2.6640000000000001</v>
      </c>
      <c r="F6" s="48">
        <v>2.7000000000000011</v>
      </c>
      <c r="G6" s="48"/>
      <c r="H6" s="48">
        <v>2.6560000000000001</v>
      </c>
      <c r="I6" s="48">
        <v>2.73</v>
      </c>
      <c r="J6" s="48">
        <v>2.69</v>
      </c>
      <c r="K6" s="48"/>
      <c r="L6" s="47">
        <v>2.7</v>
      </c>
      <c r="M6" s="49">
        <f t="shared" si="0"/>
        <v>2.7067884150030252</v>
      </c>
      <c r="N6" s="49">
        <f t="shared" si="1"/>
        <v>0.19514942528735668</v>
      </c>
      <c r="O6" s="34">
        <v>2.5</v>
      </c>
      <c r="P6" s="35">
        <v>2.9</v>
      </c>
      <c r="Q6" s="54">
        <f t="shared" si="2"/>
        <v>100.60495803757621</v>
      </c>
    </row>
    <row r="7" spans="1:18" ht="15.95" customHeight="1" x14ac:dyDescent="0.25">
      <c r="A7" s="87">
        <v>5</v>
      </c>
      <c r="B7" s="48">
        <v>2.6343750000000004</v>
      </c>
      <c r="C7" s="48">
        <v>2.8027380952380962</v>
      </c>
      <c r="D7" s="49">
        <v>2.6842105263157903</v>
      </c>
      <c r="E7" s="49">
        <v>2.6390000000000002</v>
      </c>
      <c r="F7" s="48">
        <v>2.694736842105264</v>
      </c>
      <c r="G7" s="48"/>
      <c r="H7" s="48">
        <v>2.597</v>
      </c>
      <c r="I7" s="48">
        <v>2.78</v>
      </c>
      <c r="J7" s="49">
        <v>2.69</v>
      </c>
      <c r="K7" s="48"/>
      <c r="L7" s="47">
        <v>2.7</v>
      </c>
      <c r="M7" s="49">
        <f t="shared" si="0"/>
        <v>2.6902575579573944</v>
      </c>
      <c r="N7" s="49">
        <f t="shared" si="1"/>
        <v>0.20573809523809627</v>
      </c>
      <c r="O7" s="34">
        <v>2.5</v>
      </c>
      <c r="P7" s="35">
        <v>2.9</v>
      </c>
      <c r="Q7" s="54">
        <f t="shared" si="2"/>
        <v>99.990544967761522</v>
      </c>
    </row>
    <row r="8" spans="1:18" ht="15.95" customHeight="1" x14ac:dyDescent="0.25">
      <c r="A8" s="87">
        <v>6</v>
      </c>
      <c r="B8" s="48">
        <v>2.6588235294117655</v>
      </c>
      <c r="C8" s="48">
        <v>2.7683333333333335</v>
      </c>
      <c r="D8" s="49">
        <v>2.7250000000000001</v>
      </c>
      <c r="E8" s="49">
        <v>2.6390000000000002</v>
      </c>
      <c r="F8" s="48">
        <v>2.7318181818181824</v>
      </c>
      <c r="G8" s="48"/>
      <c r="H8" s="48">
        <v>2.6709999999999998</v>
      </c>
      <c r="I8" s="48">
        <v>2.77</v>
      </c>
      <c r="J8" s="48">
        <v>2.62</v>
      </c>
      <c r="K8" s="48"/>
      <c r="L8" s="47">
        <v>2.7</v>
      </c>
      <c r="M8" s="49">
        <f t="shared" si="0"/>
        <v>2.6979968805704102</v>
      </c>
      <c r="N8" s="49">
        <f t="shared" si="1"/>
        <v>0.14999999999999991</v>
      </c>
      <c r="O8" s="34">
        <v>2.5</v>
      </c>
      <c r="P8" s="35">
        <v>2.9</v>
      </c>
      <c r="Q8" s="54">
        <f t="shared" si="2"/>
        <v>100.27819738359354</v>
      </c>
    </row>
    <row r="9" spans="1:18" ht="15.95" customHeight="1" x14ac:dyDescent="0.25">
      <c r="A9" s="87">
        <v>7</v>
      </c>
      <c r="B9" s="48">
        <v>2.6875000000000013</v>
      </c>
      <c r="C9" s="48">
        <v>2.7791764705882342</v>
      </c>
      <c r="D9" s="49">
        <v>2.742857142857142</v>
      </c>
      <c r="E9" s="49">
        <v>2.6470000000000002</v>
      </c>
      <c r="F9" s="48">
        <v>2.7100000000000009</v>
      </c>
      <c r="G9" s="48"/>
      <c r="H9" s="48">
        <v>2.6379999999999999</v>
      </c>
      <c r="I9" s="48">
        <v>2.76</v>
      </c>
      <c r="J9" s="48">
        <v>2.6</v>
      </c>
      <c r="K9" s="48"/>
      <c r="L9" s="47">
        <v>2.7</v>
      </c>
      <c r="M9" s="49">
        <f t="shared" si="0"/>
        <v>2.6955667016806721</v>
      </c>
      <c r="N9" s="49">
        <f t="shared" si="1"/>
        <v>0.17917647058823416</v>
      </c>
      <c r="O9" s="34">
        <v>2.5</v>
      </c>
      <c r="P9" s="35">
        <v>2.9</v>
      </c>
      <c r="Q9" s="54">
        <f t="shared" si="2"/>
        <v>100.18787335092412</v>
      </c>
    </row>
    <row r="10" spans="1:18" ht="15.95" customHeight="1" x14ac:dyDescent="0.25">
      <c r="A10" s="87">
        <v>8</v>
      </c>
      <c r="B10" s="48">
        <v>2.6769230769230776</v>
      </c>
      <c r="C10" s="48">
        <v>2.805057471264369</v>
      </c>
      <c r="D10" s="49">
        <v>2.7904761904761899</v>
      </c>
      <c r="E10" s="49">
        <v>2.6669999999999998</v>
      </c>
      <c r="F10" s="48">
        <v>2.7200000000000011</v>
      </c>
      <c r="G10" s="48"/>
      <c r="H10" s="48">
        <v>2.593</v>
      </c>
      <c r="I10" s="48">
        <v>2.75</v>
      </c>
      <c r="J10" s="48">
        <v>2.68</v>
      </c>
      <c r="K10" s="48"/>
      <c r="L10" s="47">
        <v>2.7</v>
      </c>
      <c r="M10" s="49">
        <f t="shared" si="0"/>
        <v>2.7103070923329549</v>
      </c>
      <c r="N10" s="49">
        <f t="shared" si="1"/>
        <v>0.21205747126436902</v>
      </c>
      <c r="O10" s="34">
        <v>2.5</v>
      </c>
      <c r="P10" s="35">
        <v>2.9</v>
      </c>
      <c r="Q10" s="54">
        <f t="shared" si="2"/>
        <v>100.73573899672441</v>
      </c>
    </row>
    <row r="11" spans="1:18" ht="15.95" customHeight="1" x14ac:dyDescent="0.25">
      <c r="A11" s="87">
        <v>9</v>
      </c>
      <c r="B11" s="48">
        <v>2.6500000000000008</v>
      </c>
      <c r="C11" s="48">
        <v>2.7721978021978031</v>
      </c>
      <c r="D11" s="49">
        <v>2.7350000000000003</v>
      </c>
      <c r="E11" s="49">
        <v>2.657</v>
      </c>
      <c r="F11" s="48">
        <v>2.7300000000000004</v>
      </c>
      <c r="G11" s="48"/>
      <c r="H11" s="48">
        <v>2.62</v>
      </c>
      <c r="I11" s="48">
        <v>2.76</v>
      </c>
      <c r="J11" s="48">
        <v>2.71</v>
      </c>
      <c r="K11" s="48"/>
      <c r="L11" s="47">
        <v>2.7</v>
      </c>
      <c r="M11" s="49">
        <f t="shared" si="0"/>
        <v>2.7042747252747255</v>
      </c>
      <c r="N11" s="49">
        <f t="shared" si="1"/>
        <v>0.15219780219780299</v>
      </c>
      <c r="O11" s="34">
        <v>2.5</v>
      </c>
      <c r="P11" s="35">
        <v>2.9</v>
      </c>
      <c r="Q11" s="54">
        <f t="shared" si="2"/>
        <v>100.51153010348526</v>
      </c>
    </row>
    <row r="12" spans="1:18" ht="15.95" customHeight="1" x14ac:dyDescent="0.25">
      <c r="A12" s="87">
        <v>10</v>
      </c>
      <c r="B12" s="48">
        <v>2.6250000000000009</v>
      </c>
      <c r="C12" s="48">
        <v>2.7303846153846152</v>
      </c>
      <c r="D12" s="49">
        <v>2.7749999999999999</v>
      </c>
      <c r="E12" s="124">
        <v>2.6760000000000002</v>
      </c>
      <c r="F12" s="48">
        <v>2.7238095238095248</v>
      </c>
      <c r="G12" s="48"/>
      <c r="H12" s="48">
        <v>2.6</v>
      </c>
      <c r="I12" s="48">
        <v>2.77</v>
      </c>
      <c r="J12" s="48">
        <v>2.74</v>
      </c>
      <c r="K12" s="48"/>
      <c r="L12" s="47">
        <v>2.7</v>
      </c>
      <c r="M12" s="49">
        <f t="shared" si="0"/>
        <v>2.7050242673992679</v>
      </c>
      <c r="N12" s="49">
        <f t="shared" si="1"/>
        <v>0.17499999999999982</v>
      </c>
      <c r="O12" s="34">
        <v>2.5</v>
      </c>
      <c r="P12" s="35">
        <v>2.9</v>
      </c>
      <c r="Q12" s="54">
        <f t="shared" si="2"/>
        <v>100.53938882105957</v>
      </c>
    </row>
    <row r="13" spans="1:18" ht="15.95" customHeight="1" x14ac:dyDescent="0.25">
      <c r="A13" s="87">
        <v>11</v>
      </c>
      <c r="B13" s="48">
        <v>2.6550000000000007</v>
      </c>
      <c r="C13" s="48">
        <v>2.6972043010752684</v>
      </c>
      <c r="D13" s="49">
        <v>2.7277777777777774</v>
      </c>
      <c r="E13" s="124">
        <v>2.6879999999999997</v>
      </c>
      <c r="F13" s="48">
        <v>2.7200000000000015</v>
      </c>
      <c r="G13" s="48"/>
      <c r="H13" s="48">
        <v>2.649</v>
      </c>
      <c r="I13" s="48">
        <v>2.75</v>
      </c>
      <c r="J13" s="48">
        <v>2.74</v>
      </c>
      <c r="K13" s="48"/>
      <c r="L13" s="47">
        <v>2.7</v>
      </c>
      <c r="M13" s="49">
        <f t="shared" si="0"/>
        <v>2.7033727598566308</v>
      </c>
      <c r="N13" s="49">
        <f t="shared" si="1"/>
        <v>0.10099999999999998</v>
      </c>
      <c r="O13" s="34">
        <v>2.5</v>
      </c>
      <c r="P13" s="35">
        <v>2.9</v>
      </c>
      <c r="Q13" s="54">
        <f t="shared" si="2"/>
        <v>100.47800617064446</v>
      </c>
    </row>
    <row r="14" spans="1:18" ht="15.95" customHeight="1" x14ac:dyDescent="0.25">
      <c r="A14" s="87">
        <v>12</v>
      </c>
      <c r="B14" s="48">
        <v>2.6750000000000012</v>
      </c>
      <c r="C14" s="48">
        <v>2.7387234042553183</v>
      </c>
      <c r="D14" s="49">
        <v>2.7619047619047619</v>
      </c>
      <c r="E14" s="49">
        <v>2.6669999999999998</v>
      </c>
      <c r="F14" s="48">
        <v>2.7105263157894743</v>
      </c>
      <c r="G14" s="48"/>
      <c r="H14" s="48">
        <v>2.67</v>
      </c>
      <c r="I14" s="48">
        <v>2.7</v>
      </c>
      <c r="J14" s="48">
        <v>2.72</v>
      </c>
      <c r="K14" s="48"/>
      <c r="L14" s="47">
        <v>2.7</v>
      </c>
      <c r="M14" s="49">
        <f t="shared" si="0"/>
        <v>2.7053943102436944</v>
      </c>
      <c r="N14" s="49">
        <f t="shared" si="1"/>
        <v>9.4904761904762047E-2</v>
      </c>
      <c r="O14" s="34">
        <v>2.5</v>
      </c>
      <c r="P14" s="35">
        <v>2.9</v>
      </c>
      <c r="Q14" s="54">
        <f t="shared" si="2"/>
        <v>100.55314244311191</v>
      </c>
    </row>
    <row r="15" spans="1:18" ht="15.95" customHeight="1" x14ac:dyDescent="0.25">
      <c r="A15" s="87">
        <v>1</v>
      </c>
      <c r="B15" s="48">
        <v>2.6750000000000007</v>
      </c>
      <c r="C15" s="48">
        <v>2.7757142857142858</v>
      </c>
      <c r="D15" s="49">
        <v>2.6750000000000007</v>
      </c>
      <c r="E15" s="49">
        <v>2.7709999999999999</v>
      </c>
      <c r="F15" s="48">
        <v>2.705000000000001</v>
      </c>
      <c r="G15" s="48"/>
      <c r="H15" s="48">
        <v>2.597</v>
      </c>
      <c r="I15" s="48">
        <v>2.69</v>
      </c>
      <c r="J15" s="48">
        <v>2.76</v>
      </c>
      <c r="K15" s="48"/>
      <c r="L15" s="47">
        <v>2.7</v>
      </c>
      <c r="M15" s="49">
        <f t="shared" si="0"/>
        <v>2.7060892857142864</v>
      </c>
      <c r="N15" s="49">
        <f t="shared" si="1"/>
        <v>0.17871428571428583</v>
      </c>
      <c r="O15" s="34">
        <v>2.5</v>
      </c>
      <c r="P15" s="35">
        <v>2.9</v>
      </c>
      <c r="Q15" s="54">
        <f t="shared" si="2"/>
        <v>100.57897304651944</v>
      </c>
      <c r="R15" s="7"/>
    </row>
    <row r="16" spans="1:18" ht="15.95" customHeight="1" x14ac:dyDescent="0.25">
      <c r="A16" s="87">
        <v>2</v>
      </c>
      <c r="B16" s="48">
        <v>2.6500000000000012</v>
      </c>
      <c r="C16" s="48">
        <v>2.7343529411764709</v>
      </c>
      <c r="D16" s="49">
        <v>2.7117647058823531</v>
      </c>
      <c r="E16" s="49">
        <v>2.7850000000000001</v>
      </c>
      <c r="F16" s="48">
        <v>2.6850000000000009</v>
      </c>
      <c r="G16" s="48"/>
      <c r="H16" s="48">
        <v>2.6579999999999999</v>
      </c>
      <c r="I16" s="48">
        <v>2.78</v>
      </c>
      <c r="J16" s="48">
        <v>2.68</v>
      </c>
      <c r="K16" s="48"/>
      <c r="L16" s="47">
        <v>2.7</v>
      </c>
      <c r="M16" s="49">
        <f t="shared" si="0"/>
        <v>2.7105147058823533</v>
      </c>
      <c r="N16" s="49">
        <f t="shared" si="1"/>
        <v>0.1349999999999989</v>
      </c>
      <c r="O16" s="34">
        <v>2.5</v>
      </c>
      <c r="P16" s="35">
        <v>2.9</v>
      </c>
      <c r="Q16" s="54">
        <f t="shared" si="2"/>
        <v>100.74345550397319</v>
      </c>
      <c r="R16" s="7"/>
    </row>
    <row r="17" spans="1:18" ht="15.95" customHeight="1" x14ac:dyDescent="0.25">
      <c r="A17" s="87">
        <v>3</v>
      </c>
      <c r="B17" s="48">
        <v>2.6812500000000004</v>
      </c>
      <c r="C17" s="48">
        <v>2.76</v>
      </c>
      <c r="D17" s="49">
        <v>2.7599999999999989</v>
      </c>
      <c r="E17" s="49">
        <v>2.7880000000000003</v>
      </c>
      <c r="F17" s="48">
        <v>2.6999999999999997</v>
      </c>
      <c r="G17" s="48"/>
      <c r="H17" s="48">
        <v>2.5950000000000002</v>
      </c>
      <c r="I17" s="48">
        <v>2.74</v>
      </c>
      <c r="J17" s="48">
        <v>2.7</v>
      </c>
      <c r="K17" s="48"/>
      <c r="L17" s="47">
        <v>2.7</v>
      </c>
      <c r="M17" s="49">
        <f t="shared" si="0"/>
        <v>2.7155312499999993</v>
      </c>
      <c r="N17" s="49">
        <f t="shared" si="1"/>
        <v>0.19300000000000006</v>
      </c>
      <c r="O17" s="34">
        <v>2.5</v>
      </c>
      <c r="P17" s="35">
        <v>2.9</v>
      </c>
      <c r="Q17" s="54">
        <f t="shared" si="2"/>
        <v>100.92990864809485</v>
      </c>
      <c r="R17" s="7"/>
    </row>
    <row r="18" spans="1:18" ht="15.95" customHeight="1" x14ac:dyDescent="0.25">
      <c r="A18" s="87">
        <v>4</v>
      </c>
      <c r="B18" s="48">
        <v>2.6653846153846157</v>
      </c>
      <c r="C18" s="48">
        <v>2.7046153846153835</v>
      </c>
      <c r="D18" s="49">
        <v>2.7478260869565219</v>
      </c>
      <c r="E18" s="49">
        <v>2.8279999999999998</v>
      </c>
      <c r="F18" s="48">
        <v>2.7142857142857144</v>
      </c>
      <c r="G18" s="48"/>
      <c r="H18" s="48">
        <v>2.5950000000000002</v>
      </c>
      <c r="I18" s="48">
        <v>2.73</v>
      </c>
      <c r="J18" s="48">
        <v>2.72</v>
      </c>
      <c r="K18" s="48"/>
      <c r="L18" s="47">
        <v>2.7</v>
      </c>
      <c r="M18" s="49">
        <f t="shared" si="0"/>
        <v>2.713138975155279</v>
      </c>
      <c r="N18" s="49">
        <f t="shared" si="1"/>
        <v>0.23299999999999965</v>
      </c>
      <c r="O18" s="34">
        <v>2.5</v>
      </c>
      <c r="P18" s="35">
        <v>2.9</v>
      </c>
      <c r="Q18" s="54">
        <f t="shared" si="2"/>
        <v>100.8409934196147</v>
      </c>
      <c r="R18" s="7"/>
    </row>
    <row r="19" spans="1:18" ht="15.95" customHeight="1" x14ac:dyDescent="0.25">
      <c r="A19" s="87">
        <v>5</v>
      </c>
      <c r="B19" s="48">
        <v>2.6590909090909101</v>
      </c>
      <c r="C19" s="48">
        <v>2.6549999999999998</v>
      </c>
      <c r="D19" s="49">
        <v>2.7100000000000004</v>
      </c>
      <c r="E19" s="49">
        <v>2.8449999999999998</v>
      </c>
      <c r="F19" s="48">
        <v>2.7166666666666663</v>
      </c>
      <c r="G19" s="48"/>
      <c r="H19" s="48">
        <v>2.6320000000000001</v>
      </c>
      <c r="I19" s="48">
        <v>2.72</v>
      </c>
      <c r="J19" s="48">
        <v>2.77</v>
      </c>
      <c r="K19" s="48"/>
      <c r="L19" s="47">
        <v>2.7</v>
      </c>
      <c r="M19" s="49">
        <f t="shared" si="0"/>
        <v>2.713469696969697</v>
      </c>
      <c r="N19" s="49">
        <f>MAX(B19:K19)-MIN(B19:K19)</f>
        <v>0.21299999999999963</v>
      </c>
      <c r="O19" s="34">
        <v>2.5</v>
      </c>
      <c r="P19" s="35">
        <v>2.9</v>
      </c>
      <c r="Q19" s="54">
        <f>M19/M$3*100</f>
        <v>100.85328557147896</v>
      </c>
      <c r="R19" s="7"/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2.7</v>
      </c>
      <c r="M20" s="49"/>
      <c r="N20" s="49">
        <f>MAX(B20:K20)-MIN(B20:K20)</f>
        <v>0</v>
      </c>
      <c r="O20" s="34">
        <v>2.5</v>
      </c>
      <c r="P20" s="35">
        <v>2.9</v>
      </c>
      <c r="Q20" s="54">
        <f>M20/M$3*100</f>
        <v>0</v>
      </c>
      <c r="R20" s="7"/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W48"/>
  <sheetViews>
    <sheetView zoomScale="73" zoomScaleNormal="73" workbookViewId="0">
      <selection activeCell="M20" sqref="M20"/>
    </sheetView>
  </sheetViews>
  <sheetFormatPr defaultRowHeight="15.75" x14ac:dyDescent="0.25"/>
  <cols>
    <col min="1" max="1" width="3.75" customWidth="1"/>
    <col min="2" max="2" width="8.3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2" customWidth="1"/>
    <col min="13" max="13" width="9.75" style="2" customWidth="1"/>
    <col min="14" max="14" width="7.875" style="61" customWidth="1"/>
    <col min="15" max="16" width="2.625" style="2" customWidth="1"/>
    <col min="17" max="17" width="11.875" bestFit="1" customWidth="1"/>
  </cols>
  <sheetData>
    <row r="1" spans="1:18" ht="20.100000000000001" customHeight="1" x14ac:dyDescent="0.3">
      <c r="F1" s="15" t="s">
        <v>18</v>
      </c>
    </row>
    <row r="2" spans="1:18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2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8">
        <v>5.900000000000003</v>
      </c>
      <c r="C3" s="48">
        <v>6.004130434782609</v>
      </c>
      <c r="D3" s="49">
        <v>5.9666666666666668</v>
      </c>
      <c r="E3" s="49">
        <v>5.9939999999999998</v>
      </c>
      <c r="F3" s="48"/>
      <c r="G3" s="48">
        <v>5.8062499999999995</v>
      </c>
      <c r="H3" s="48">
        <v>6</v>
      </c>
      <c r="I3" s="48">
        <v>5.96</v>
      </c>
      <c r="J3" s="48"/>
      <c r="K3" s="48"/>
      <c r="L3" s="47">
        <v>5.9</v>
      </c>
      <c r="M3" s="49">
        <f t="shared" ref="M3:M19" si="0">AVERAGE(B3:K3)</f>
        <v>5.9472924430641827</v>
      </c>
      <c r="N3" s="49">
        <f t="shared" ref="N3:N20" si="1">MAX(B3:K3)-MIN(B3:K3)</f>
        <v>0.19788043478260953</v>
      </c>
      <c r="O3" s="34">
        <v>5.7</v>
      </c>
      <c r="P3" s="35">
        <v>6.1</v>
      </c>
      <c r="Q3" s="25">
        <f>M3/M3*100</f>
        <v>100</v>
      </c>
    </row>
    <row r="4" spans="1:18" ht="15.95" customHeight="1" x14ac:dyDescent="0.25">
      <c r="A4" s="87">
        <v>2</v>
      </c>
      <c r="B4" s="48">
        <v>5.9176470588235315</v>
      </c>
      <c r="C4" s="48">
        <v>6.0085897435897442</v>
      </c>
      <c r="D4" s="49">
        <v>5.9473684210526327</v>
      </c>
      <c r="E4" s="49">
        <v>5.9719999999999995</v>
      </c>
      <c r="F4" s="48">
        <v>5.8937500000000016</v>
      </c>
      <c r="G4" s="48">
        <v>5.7218390804597679</v>
      </c>
      <c r="H4" s="48">
        <v>6</v>
      </c>
      <c r="I4" s="48">
        <v>5.92</v>
      </c>
      <c r="J4" s="48">
        <v>5.97</v>
      </c>
      <c r="K4" s="48"/>
      <c r="L4" s="47">
        <v>5.9</v>
      </c>
      <c r="M4" s="49">
        <f t="shared" si="0"/>
        <v>5.9279104782139642</v>
      </c>
      <c r="N4" s="49">
        <f t="shared" si="1"/>
        <v>0.28675066312997632</v>
      </c>
      <c r="O4" s="34">
        <v>5.7</v>
      </c>
      <c r="P4" s="35">
        <v>6.1</v>
      </c>
      <c r="Q4" s="25">
        <f>M4/M$3*100</f>
        <v>99.674104392279844</v>
      </c>
    </row>
    <row r="5" spans="1:18" ht="15.95" customHeight="1" x14ac:dyDescent="0.25">
      <c r="A5" s="87">
        <v>3</v>
      </c>
      <c r="B5" s="48">
        <v>5.9184210526315821</v>
      </c>
      <c r="C5" s="48">
        <v>6.017108433734939</v>
      </c>
      <c r="D5" s="49">
        <v>5.9238095238095259</v>
      </c>
      <c r="E5" s="49">
        <v>5.9619999999999997</v>
      </c>
      <c r="F5" s="48">
        <v>5.8750000000000018</v>
      </c>
      <c r="G5" s="48">
        <v>5.7206666666666672</v>
      </c>
      <c r="H5" s="48">
        <v>6.0419999999999998</v>
      </c>
      <c r="I5" s="48">
        <v>5.89</v>
      </c>
      <c r="J5" s="48">
        <v>5.98</v>
      </c>
      <c r="K5" s="48">
        <v>6.0133333333333336</v>
      </c>
      <c r="L5" s="47">
        <v>5.9</v>
      </c>
      <c r="M5" s="49">
        <f t="shared" si="0"/>
        <v>5.9342339010176044</v>
      </c>
      <c r="N5" s="49">
        <f t="shared" si="1"/>
        <v>0.32133333333333258</v>
      </c>
      <c r="O5" s="34">
        <v>5.7</v>
      </c>
      <c r="P5" s="35">
        <v>6.1</v>
      </c>
      <c r="Q5" s="25">
        <f t="shared" ref="Q5:Q20" si="2">M5/M$3*100</f>
        <v>99.780428788871689</v>
      </c>
    </row>
    <row r="6" spans="1:18" ht="15.95" customHeight="1" x14ac:dyDescent="0.25">
      <c r="A6" s="87">
        <v>4</v>
      </c>
      <c r="B6" s="48">
        <v>5.8763157894736873</v>
      </c>
      <c r="C6" s="48">
        <v>6.0192957746478868</v>
      </c>
      <c r="D6" s="49">
        <v>5.8789473684210547</v>
      </c>
      <c r="E6" s="49">
        <v>5.9569999999999999</v>
      </c>
      <c r="F6" s="48">
        <v>5.8947368421052655</v>
      </c>
      <c r="G6" s="48">
        <v>5.7116666666666651</v>
      </c>
      <c r="H6" s="48">
        <v>6.0380000000000003</v>
      </c>
      <c r="I6" s="48">
        <v>5.85</v>
      </c>
      <c r="J6" s="48">
        <v>6.03</v>
      </c>
      <c r="K6" s="48">
        <v>6.0666666666666655</v>
      </c>
      <c r="L6" s="47">
        <v>5.9</v>
      </c>
      <c r="M6" s="49">
        <f t="shared" si="0"/>
        <v>5.932262910798122</v>
      </c>
      <c r="N6" s="49">
        <f t="shared" si="1"/>
        <v>0.35500000000000043</v>
      </c>
      <c r="O6" s="34">
        <v>5.7</v>
      </c>
      <c r="P6" s="35">
        <v>6.1</v>
      </c>
      <c r="Q6" s="25">
        <f t="shared" si="2"/>
        <v>99.747287821980436</v>
      </c>
    </row>
    <row r="7" spans="1:18" ht="15.95" customHeight="1" x14ac:dyDescent="0.25">
      <c r="A7" s="87">
        <v>5</v>
      </c>
      <c r="B7" s="48">
        <v>5.868750000000003</v>
      </c>
      <c r="C7" s="48">
        <v>6.0047945205479465</v>
      </c>
      <c r="D7" s="49">
        <v>5.8904761904761926</v>
      </c>
      <c r="E7" s="49">
        <v>5.9399999999999995</v>
      </c>
      <c r="F7" s="48">
        <v>5.8631578947368439</v>
      </c>
      <c r="G7" s="48">
        <v>5.6925287356321821</v>
      </c>
      <c r="H7" s="48">
        <v>6.048</v>
      </c>
      <c r="I7" s="48">
        <v>5.89</v>
      </c>
      <c r="J7" s="49">
        <v>6</v>
      </c>
      <c r="K7" s="48">
        <v>6.1142857142857139</v>
      </c>
      <c r="L7" s="47">
        <v>5.9</v>
      </c>
      <c r="M7" s="49">
        <f t="shared" si="0"/>
        <v>5.9311993055678887</v>
      </c>
      <c r="N7" s="49">
        <f t="shared" si="1"/>
        <v>0.42175697865353179</v>
      </c>
      <c r="O7" s="34">
        <v>5.7</v>
      </c>
      <c r="P7" s="35">
        <v>6.1</v>
      </c>
      <c r="Q7" s="25">
        <f t="shared" si="2"/>
        <v>99.729403965748105</v>
      </c>
    </row>
    <row r="8" spans="1:18" ht="15.95" customHeight="1" x14ac:dyDescent="0.25">
      <c r="A8" s="87">
        <v>6</v>
      </c>
      <c r="B8" s="48">
        <v>5.8764705882352972</v>
      </c>
      <c r="C8" s="48">
        <v>5.9996774193548426</v>
      </c>
      <c r="D8" s="49">
        <v>5.8869565217391333</v>
      </c>
      <c r="E8" s="49">
        <v>5.9640000000000004</v>
      </c>
      <c r="F8" s="48">
        <v>5.8863636363636376</v>
      </c>
      <c r="G8" s="48">
        <v>5.7103174603174596</v>
      </c>
      <c r="H8" s="48">
        <v>6.0469999999999997</v>
      </c>
      <c r="I8" s="48">
        <v>5.9</v>
      </c>
      <c r="J8" s="48">
        <v>5.95</v>
      </c>
      <c r="K8" s="48">
        <v>6.0333333333333323</v>
      </c>
      <c r="L8" s="47">
        <v>5.9</v>
      </c>
      <c r="M8" s="49">
        <f t="shared" si="0"/>
        <v>5.9254118959343698</v>
      </c>
      <c r="N8" s="49">
        <f t="shared" si="1"/>
        <v>0.33668253968254014</v>
      </c>
      <c r="O8" s="34">
        <v>5.7</v>
      </c>
      <c r="P8" s="35">
        <v>6.1</v>
      </c>
      <c r="Q8" s="25">
        <f t="shared" si="2"/>
        <v>99.632092295119435</v>
      </c>
    </row>
    <row r="9" spans="1:18" ht="15.95" customHeight="1" x14ac:dyDescent="0.25">
      <c r="A9" s="87">
        <v>7</v>
      </c>
      <c r="B9" s="48">
        <v>5.8833333333333355</v>
      </c>
      <c r="C9" s="48">
        <v>6.0170967741935453</v>
      </c>
      <c r="D9" s="49">
        <v>5.889473684210528</v>
      </c>
      <c r="E9" s="49">
        <v>5.99</v>
      </c>
      <c r="F9" s="48">
        <v>5.8900000000000023</v>
      </c>
      <c r="G9" s="48">
        <v>5.7261904761904763</v>
      </c>
      <c r="H9" s="48">
        <v>6.04</v>
      </c>
      <c r="I9" s="48">
        <v>5.94</v>
      </c>
      <c r="J9" s="48">
        <v>5.93</v>
      </c>
      <c r="K9" s="48">
        <v>5.9933333333333341</v>
      </c>
      <c r="L9" s="47">
        <v>5.9</v>
      </c>
      <c r="M9" s="49">
        <f t="shared" si="0"/>
        <v>5.9299427601261216</v>
      </c>
      <c r="N9" s="49">
        <f t="shared" si="1"/>
        <v>0.31380952380952376</v>
      </c>
      <c r="O9" s="34">
        <v>5.7</v>
      </c>
      <c r="P9" s="35">
        <v>6.1</v>
      </c>
      <c r="Q9" s="25">
        <f t="shared" si="2"/>
        <v>99.708275940620766</v>
      </c>
    </row>
    <row r="10" spans="1:18" ht="15.95" customHeight="1" x14ac:dyDescent="0.25">
      <c r="A10" s="87">
        <v>8</v>
      </c>
      <c r="B10" s="48">
        <v>5.8730769230769262</v>
      </c>
      <c r="C10" s="48">
        <v>6.0073863636363622</v>
      </c>
      <c r="D10" s="49">
        <v>5.878260869565219</v>
      </c>
      <c r="E10" s="49">
        <v>5.984</v>
      </c>
      <c r="F10" s="48">
        <v>5.8800000000000008</v>
      </c>
      <c r="G10" s="48">
        <v>5.7367816091954005</v>
      </c>
      <c r="H10" s="48">
        <v>5.9779999999999998</v>
      </c>
      <c r="I10" s="48">
        <v>5.93</v>
      </c>
      <c r="J10" s="48">
        <v>5.95</v>
      </c>
      <c r="K10" s="48">
        <v>6.0142857142857142</v>
      </c>
      <c r="L10" s="47">
        <v>5.9</v>
      </c>
      <c r="M10" s="49">
        <f t="shared" si="0"/>
        <v>5.9231791479759632</v>
      </c>
      <c r="N10" s="49">
        <f t="shared" si="1"/>
        <v>0.27750410509031376</v>
      </c>
      <c r="O10" s="34">
        <v>5.7</v>
      </c>
      <c r="P10" s="35">
        <v>6.1</v>
      </c>
      <c r="Q10" s="25">
        <f t="shared" si="2"/>
        <v>99.594550035683199</v>
      </c>
    </row>
    <row r="11" spans="1:18" ht="15.95" customHeight="1" x14ac:dyDescent="0.25">
      <c r="A11" s="87">
        <v>9</v>
      </c>
      <c r="B11" s="48">
        <v>5.8727272727272748</v>
      </c>
      <c r="C11" s="48">
        <v>6.0083333333333355</v>
      </c>
      <c r="D11" s="49">
        <v>5.8818181818181836</v>
      </c>
      <c r="E11" s="49">
        <v>5.9809999999999999</v>
      </c>
      <c r="F11" s="48">
        <v>5.8950000000000022</v>
      </c>
      <c r="G11" s="48">
        <v>5.7005376344086001</v>
      </c>
      <c r="H11" s="48">
        <v>5.9749999999999996</v>
      </c>
      <c r="I11" s="48">
        <v>5.94</v>
      </c>
      <c r="J11" s="48">
        <v>5.95</v>
      </c>
      <c r="K11" s="48">
        <v>5.9866666666666672</v>
      </c>
      <c r="L11" s="47">
        <v>5.9</v>
      </c>
      <c r="M11" s="49">
        <f t="shared" si="0"/>
        <v>5.9191083088954057</v>
      </c>
      <c r="N11" s="49">
        <f t="shared" si="1"/>
        <v>0.30779569892473546</v>
      </c>
      <c r="O11" s="34">
        <v>5.7</v>
      </c>
      <c r="P11" s="35">
        <v>6.1</v>
      </c>
      <c r="Q11" s="25">
        <f t="shared" si="2"/>
        <v>99.526101424495351</v>
      </c>
    </row>
    <row r="12" spans="1:18" ht="15.95" customHeight="1" x14ac:dyDescent="0.25">
      <c r="A12" s="87">
        <v>10</v>
      </c>
      <c r="B12" s="48">
        <v>5.8700000000000019</v>
      </c>
      <c r="C12" s="48">
        <v>6.0109090909090916</v>
      </c>
      <c r="D12" s="49">
        <v>5.8700000000000019</v>
      </c>
      <c r="E12" s="49">
        <v>5.9989999999999997</v>
      </c>
      <c r="F12" s="48">
        <v>5.919047619047622</v>
      </c>
      <c r="G12" s="48">
        <v>5.6852941176470555</v>
      </c>
      <c r="H12" s="48">
        <v>5.9370000000000003</v>
      </c>
      <c r="I12" s="48">
        <v>5.96</v>
      </c>
      <c r="J12" s="48">
        <v>5.96</v>
      </c>
      <c r="K12" s="48">
        <v>6</v>
      </c>
      <c r="L12" s="47">
        <v>5.9</v>
      </c>
      <c r="M12" s="49">
        <f t="shared" si="0"/>
        <v>5.9211250827603772</v>
      </c>
      <c r="N12" s="49">
        <f t="shared" si="1"/>
        <v>0.32561497326203614</v>
      </c>
      <c r="O12" s="34">
        <v>5.7</v>
      </c>
      <c r="P12" s="35">
        <v>6.1</v>
      </c>
      <c r="Q12" s="25">
        <f t="shared" si="2"/>
        <v>99.560012214729383</v>
      </c>
    </row>
    <row r="13" spans="1:18" ht="15.95" customHeight="1" x14ac:dyDescent="0.25">
      <c r="A13" s="87">
        <v>11</v>
      </c>
      <c r="B13" s="48">
        <v>5.8750000000000018</v>
      </c>
      <c r="C13" s="48">
        <v>6.0238383838383829</v>
      </c>
      <c r="D13" s="49">
        <v>5.8904761904761918</v>
      </c>
      <c r="E13" s="49">
        <v>6.0090000000000003</v>
      </c>
      <c r="F13" s="48">
        <v>5.8800000000000008</v>
      </c>
      <c r="G13" s="48">
        <v>5.8823529411764746</v>
      </c>
      <c r="H13" s="48">
        <v>5.9349999999999996</v>
      </c>
      <c r="I13" s="48">
        <v>5.97</v>
      </c>
      <c r="J13" s="48">
        <v>6.08</v>
      </c>
      <c r="K13" s="48">
        <v>5.9142857142857137</v>
      </c>
      <c r="L13" s="47">
        <v>5.9</v>
      </c>
      <c r="M13" s="49">
        <f t="shared" si="0"/>
        <v>5.9459953229776756</v>
      </c>
      <c r="N13" s="49">
        <f t="shared" si="1"/>
        <v>0.20499999999999829</v>
      </c>
      <c r="O13" s="34">
        <v>5.7</v>
      </c>
      <c r="P13" s="35">
        <v>6.1</v>
      </c>
      <c r="Q13" s="25">
        <f t="shared" si="2"/>
        <v>99.978189737617157</v>
      </c>
    </row>
    <row r="14" spans="1:18" ht="15.95" customHeight="1" x14ac:dyDescent="0.25">
      <c r="A14" s="87">
        <v>12</v>
      </c>
      <c r="B14" s="48">
        <v>5.8650000000000002</v>
      </c>
      <c r="C14" s="48">
        <v>5.9943999999999997</v>
      </c>
      <c r="D14" s="49">
        <v>5.9150000000000018</v>
      </c>
      <c r="E14" s="49">
        <v>5.9859999999999998</v>
      </c>
      <c r="F14" s="48">
        <v>5.8894736842105271</v>
      </c>
      <c r="G14" s="124">
        <v>5.8823529411764746</v>
      </c>
      <c r="H14" s="48">
        <v>5.9740000000000002</v>
      </c>
      <c r="I14" s="48">
        <v>5.97</v>
      </c>
      <c r="J14" s="48">
        <v>6.03</v>
      </c>
      <c r="K14" s="48">
        <v>6</v>
      </c>
      <c r="L14" s="47">
        <v>5.9</v>
      </c>
      <c r="M14" s="49">
        <f t="shared" si="0"/>
        <v>5.9506226625387013</v>
      </c>
      <c r="N14" s="49">
        <f t="shared" si="1"/>
        <v>0.16500000000000004</v>
      </c>
      <c r="O14" s="34">
        <v>5.7</v>
      </c>
      <c r="P14" s="35">
        <v>6.1</v>
      </c>
      <c r="Q14" s="25">
        <f t="shared" si="2"/>
        <v>100.05599555606859</v>
      </c>
    </row>
    <row r="15" spans="1:18" ht="15.95" customHeight="1" x14ac:dyDescent="0.25">
      <c r="A15" s="87">
        <v>1</v>
      </c>
      <c r="B15" s="48">
        <v>5.8900000000000023</v>
      </c>
      <c r="C15" s="48">
        <v>6.0137500000000008</v>
      </c>
      <c r="D15" s="49">
        <v>5.8777777777777773</v>
      </c>
      <c r="E15" s="49">
        <v>5.9879999999999995</v>
      </c>
      <c r="F15" s="48">
        <v>5.8849999999999998</v>
      </c>
      <c r="G15" s="48">
        <v>5.837727272727272</v>
      </c>
      <c r="H15" s="48">
        <v>5.96</v>
      </c>
      <c r="I15" s="48">
        <v>5.92</v>
      </c>
      <c r="J15" s="48">
        <v>6.01</v>
      </c>
      <c r="K15" s="48">
        <v>5.9928571428571429</v>
      </c>
      <c r="L15" s="47">
        <v>5.9</v>
      </c>
      <c r="M15" s="49">
        <f t="shared" si="0"/>
        <v>5.9375112193362192</v>
      </c>
      <c r="N15" s="49">
        <f t="shared" si="1"/>
        <v>0.17602272727272883</v>
      </c>
      <c r="O15" s="34">
        <v>5.7</v>
      </c>
      <c r="P15" s="35">
        <v>6.1</v>
      </c>
      <c r="Q15" s="25">
        <f t="shared" si="2"/>
        <v>99.835534845114765</v>
      </c>
      <c r="R15" s="7"/>
    </row>
    <row r="16" spans="1:18" ht="15.95" customHeight="1" x14ac:dyDescent="0.25">
      <c r="A16" s="87">
        <v>2</v>
      </c>
      <c r="B16" s="48">
        <v>5.9100000000000019</v>
      </c>
      <c r="C16" s="48">
        <v>6.0036559139784949</v>
      </c>
      <c r="D16" s="49">
        <v>5.8875000000000011</v>
      </c>
      <c r="E16" s="49">
        <v>5.9950000000000001</v>
      </c>
      <c r="F16" s="48">
        <v>5.9100000000000019</v>
      </c>
      <c r="G16" s="48">
        <v>5.8222727272727264</v>
      </c>
      <c r="H16" s="48">
        <v>5.9969999999999999</v>
      </c>
      <c r="I16" s="48">
        <v>5.91</v>
      </c>
      <c r="J16" s="48">
        <v>5.99</v>
      </c>
      <c r="K16" s="48">
        <v>5.9923076923076923</v>
      </c>
      <c r="L16" s="47">
        <v>5.9</v>
      </c>
      <c r="M16" s="49">
        <f t="shared" si="0"/>
        <v>5.9417736333558917</v>
      </c>
      <c r="N16" s="49">
        <f t="shared" si="1"/>
        <v>0.18138318670576847</v>
      </c>
      <c r="O16" s="34">
        <v>5.7</v>
      </c>
      <c r="P16" s="35">
        <v>6.1</v>
      </c>
      <c r="Q16" s="25">
        <f t="shared" si="2"/>
        <v>99.907204668996442</v>
      </c>
      <c r="R16" s="7"/>
    </row>
    <row r="17" spans="1:18" ht="15.95" customHeight="1" x14ac:dyDescent="0.25">
      <c r="A17" s="87">
        <v>3</v>
      </c>
      <c r="B17" s="48">
        <v>5.875</v>
      </c>
      <c r="C17" s="48">
        <v>6.01</v>
      </c>
      <c r="D17" s="49">
        <v>5.8631578947368439</v>
      </c>
      <c r="E17" s="49">
        <v>6.0010000000000003</v>
      </c>
      <c r="F17" s="48">
        <v>5.8999999999999995</v>
      </c>
      <c r="G17" s="48">
        <v>5.8641666666666659</v>
      </c>
      <c r="H17" s="48">
        <v>5.9880000000000004</v>
      </c>
      <c r="I17" s="48">
        <v>5.98</v>
      </c>
      <c r="J17" s="48">
        <v>5.94</v>
      </c>
      <c r="K17" s="48">
        <v>5.9733333333333327</v>
      </c>
      <c r="L17" s="47">
        <v>5.9</v>
      </c>
      <c r="M17" s="49">
        <f t="shared" si="0"/>
        <v>5.939465789473684</v>
      </c>
      <c r="N17" s="49">
        <f t="shared" si="1"/>
        <v>0.14684210526315589</v>
      </c>
      <c r="O17" s="34">
        <v>5.7</v>
      </c>
      <c r="P17" s="35">
        <v>6.1</v>
      </c>
      <c r="Q17" s="25">
        <f t="shared" si="2"/>
        <v>99.86839971860428</v>
      </c>
      <c r="R17" s="7"/>
    </row>
    <row r="18" spans="1:18" ht="15.95" customHeight="1" x14ac:dyDescent="0.25">
      <c r="A18" s="87">
        <v>4</v>
      </c>
      <c r="B18" s="48">
        <v>5.8923076923076954</v>
      </c>
      <c r="C18" s="48">
        <v>5.9617582417582415</v>
      </c>
      <c r="D18" s="49">
        <v>5.866666666666668</v>
      </c>
      <c r="E18" s="49">
        <v>6.0179999999999998</v>
      </c>
      <c r="F18" s="48">
        <v>5.9428571428571431</v>
      </c>
      <c r="G18" s="48">
        <v>5.8829166666666675</v>
      </c>
      <c r="H18" s="48">
        <v>5.9859999999999998</v>
      </c>
      <c r="I18" s="48">
        <v>5.92</v>
      </c>
      <c r="J18" s="48">
        <v>5.97</v>
      </c>
      <c r="K18" s="48">
        <v>5.9866666666666672</v>
      </c>
      <c r="L18" s="47">
        <v>5.9</v>
      </c>
      <c r="M18" s="49">
        <f t="shared" si="0"/>
        <v>5.9427173076923072</v>
      </c>
      <c r="N18" s="49">
        <f t="shared" si="1"/>
        <v>0.15133333333333177</v>
      </c>
      <c r="O18" s="34">
        <v>5.7</v>
      </c>
      <c r="P18" s="35">
        <v>6.1</v>
      </c>
      <c r="Q18" s="25">
        <f t="shared" si="2"/>
        <v>99.923071962314353</v>
      </c>
      <c r="R18" s="7"/>
    </row>
    <row r="19" spans="1:18" ht="15.95" customHeight="1" x14ac:dyDescent="0.25">
      <c r="A19" s="87">
        <v>5</v>
      </c>
      <c r="B19" s="48">
        <v>5.8727272727272739</v>
      </c>
      <c r="C19" s="48">
        <v>5.9649450549450558</v>
      </c>
      <c r="D19" s="49">
        <v>5.9100000000000019</v>
      </c>
      <c r="E19" s="49">
        <v>6.04</v>
      </c>
      <c r="F19" s="48">
        <v>5.9416666666666664</v>
      </c>
      <c r="G19" s="48">
        <v>5.8836842105263161</v>
      </c>
      <c r="H19" s="48">
        <v>6</v>
      </c>
      <c r="I19" s="48">
        <v>5.99</v>
      </c>
      <c r="J19" s="48">
        <v>6.04</v>
      </c>
      <c r="K19" s="48">
        <v>6.0277777777777768</v>
      </c>
      <c r="L19" s="47">
        <v>5.9</v>
      </c>
      <c r="M19" s="49">
        <f t="shared" si="0"/>
        <v>5.9670800982643097</v>
      </c>
      <c r="N19" s="49">
        <f t="shared" si="1"/>
        <v>0.16727272727272613</v>
      </c>
      <c r="O19" s="34">
        <v>5.7</v>
      </c>
      <c r="P19" s="35">
        <v>6.1</v>
      </c>
      <c r="Q19" s="25">
        <f t="shared" si="2"/>
        <v>100.33271703703093</v>
      </c>
      <c r="R19" s="7"/>
    </row>
    <row r="20" spans="1:18" ht="15.95" customHeight="1" x14ac:dyDescent="0.25">
      <c r="A20" s="87">
        <v>6</v>
      </c>
      <c r="B20" s="46"/>
      <c r="C20" s="66"/>
      <c r="D20" s="66"/>
      <c r="E20" s="66"/>
      <c r="F20" s="66"/>
      <c r="G20" s="66"/>
      <c r="H20" s="66"/>
      <c r="I20" s="66"/>
      <c r="J20" s="66"/>
      <c r="K20" s="66"/>
      <c r="L20" s="47">
        <v>5.9</v>
      </c>
      <c r="M20" s="49"/>
      <c r="N20" s="49">
        <f t="shared" si="1"/>
        <v>0</v>
      </c>
      <c r="O20" s="34">
        <v>5.7</v>
      </c>
      <c r="P20" s="35">
        <v>6.1</v>
      </c>
      <c r="Q20" s="25">
        <f t="shared" si="2"/>
        <v>0</v>
      </c>
      <c r="R20" s="7"/>
    </row>
    <row r="48" spans="23:23" ht="17.25" x14ac:dyDescent="0.2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0.125" customWidth="1"/>
    <col min="3" max="3" width="9.625" customWidth="1"/>
    <col min="4" max="5" width="10.25" customWidth="1"/>
    <col min="6" max="6" width="10.125" customWidth="1"/>
    <col min="7" max="7" width="9.625" customWidth="1"/>
    <col min="8" max="8" width="8.75" customWidth="1"/>
    <col min="9" max="9" width="10.625" customWidth="1"/>
    <col min="10" max="10" width="9.625" customWidth="1"/>
    <col min="11" max="11" width="10.5" customWidth="1"/>
    <col min="12" max="12" width="7.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15" t="s">
        <v>54</v>
      </c>
    </row>
    <row r="2" spans="1:18" ht="16.5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7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99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7">
        <v>962.29729729729729</v>
      </c>
      <c r="C3" s="47">
        <v>973.02708333333339</v>
      </c>
      <c r="D3" s="42">
        <v>981.93333333333328</v>
      </c>
      <c r="E3" s="125"/>
      <c r="F3" s="47"/>
      <c r="G3" s="47">
        <v>977.875</v>
      </c>
      <c r="H3" s="47"/>
      <c r="I3" s="47">
        <v>951.7</v>
      </c>
      <c r="J3" s="47"/>
      <c r="K3" s="47"/>
      <c r="L3" s="45">
        <v>958</v>
      </c>
      <c r="M3" s="42">
        <f t="shared" ref="M3:M19" si="0">AVERAGE(B3:K3)</f>
        <v>969.36654279279287</v>
      </c>
      <c r="N3" s="42">
        <f>MAX(B3:K3)-MIN(B3:K3)</f>
        <v>30.233333333333235</v>
      </c>
      <c r="O3" s="40">
        <v>910</v>
      </c>
      <c r="P3" s="41">
        <v>1006</v>
      </c>
      <c r="Q3" s="54">
        <f>M3/M3*100</f>
        <v>100</v>
      </c>
    </row>
    <row r="4" spans="1:18" ht="15.95" customHeight="1" x14ac:dyDescent="0.3">
      <c r="A4" s="87">
        <v>2</v>
      </c>
      <c r="B4" s="47">
        <v>960.61764705882354</v>
      </c>
      <c r="C4" s="47">
        <v>964.4210526315793</v>
      </c>
      <c r="D4" s="42">
        <v>969.6</v>
      </c>
      <c r="E4" s="125"/>
      <c r="F4" s="47">
        <v>960.6875</v>
      </c>
      <c r="G4" s="47">
        <v>982.62068965517244</v>
      </c>
      <c r="H4" s="47"/>
      <c r="I4" s="47">
        <v>959.5</v>
      </c>
      <c r="J4" s="47">
        <v>956.41</v>
      </c>
      <c r="K4" s="47"/>
      <c r="L4" s="45">
        <v>958</v>
      </c>
      <c r="M4" s="42">
        <f t="shared" si="0"/>
        <v>964.83669847793931</v>
      </c>
      <c r="N4" s="19">
        <f t="shared" ref="N4:N20" si="1">MAX(B4:K4)-MIN(B4:K4)</f>
        <v>26.210689655172473</v>
      </c>
      <c r="O4" s="40">
        <v>910</v>
      </c>
      <c r="P4" s="41">
        <v>1006</v>
      </c>
      <c r="Q4" s="54">
        <f>M4/M$3*100</f>
        <v>99.532700571467743</v>
      </c>
    </row>
    <row r="5" spans="1:18" ht="15.95" customHeight="1" x14ac:dyDescent="0.3">
      <c r="A5" s="87">
        <v>3</v>
      </c>
      <c r="B5" s="47">
        <v>960.9473684210526</v>
      </c>
      <c r="C5" s="47">
        <v>957.262962962963</v>
      </c>
      <c r="D5" s="42">
        <v>968.51666666666665</v>
      </c>
      <c r="E5" s="125"/>
      <c r="F5" s="47">
        <v>962.2</v>
      </c>
      <c r="G5" s="47">
        <v>973.96428571428567</v>
      </c>
      <c r="H5" s="47"/>
      <c r="I5" s="47">
        <v>958</v>
      </c>
      <c r="J5" s="47">
        <v>954.27</v>
      </c>
      <c r="K5" s="47"/>
      <c r="L5" s="45">
        <v>958</v>
      </c>
      <c r="M5" s="42">
        <f t="shared" si="0"/>
        <v>962.16589768070969</v>
      </c>
      <c r="N5" s="19">
        <f t="shared" si="1"/>
        <v>19.694285714285684</v>
      </c>
      <c r="O5" s="40">
        <v>910</v>
      </c>
      <c r="P5" s="41">
        <v>1006</v>
      </c>
      <c r="Q5" s="54">
        <f t="shared" ref="Q5:Q20" si="2">M5/M$3*100</f>
        <v>99.25718035498339</v>
      </c>
    </row>
    <row r="6" spans="1:18" ht="15.95" customHeight="1" x14ac:dyDescent="0.3">
      <c r="A6" s="87">
        <v>4</v>
      </c>
      <c r="B6" s="47">
        <v>965.10526315789468</v>
      </c>
      <c r="C6" s="47">
        <v>959.21609195402289</v>
      </c>
      <c r="D6" s="42">
        <v>969.36874999999986</v>
      </c>
      <c r="E6" s="125"/>
      <c r="F6" s="47">
        <v>968.26315789473688</v>
      </c>
      <c r="G6" s="47">
        <v>972.36666666666667</v>
      </c>
      <c r="H6" s="47"/>
      <c r="I6" s="47">
        <v>958.4</v>
      </c>
      <c r="J6" s="47">
        <v>957.35</v>
      </c>
      <c r="K6" s="47"/>
      <c r="L6" s="45">
        <v>958</v>
      </c>
      <c r="M6" s="42">
        <f t="shared" si="0"/>
        <v>964.2957042390459</v>
      </c>
      <c r="N6" s="19">
        <f t="shared" si="1"/>
        <v>15.016666666666652</v>
      </c>
      <c r="O6" s="40">
        <v>910</v>
      </c>
      <c r="P6" s="41">
        <v>1006</v>
      </c>
      <c r="Q6" s="54">
        <f t="shared" si="2"/>
        <v>99.476891523495581</v>
      </c>
    </row>
    <row r="7" spans="1:18" ht="15.95" customHeight="1" x14ac:dyDescent="0.3">
      <c r="A7" s="87">
        <v>5</v>
      </c>
      <c r="B7" s="47">
        <v>963.15625</v>
      </c>
      <c r="C7" s="47">
        <v>954.9070588235295</v>
      </c>
      <c r="D7" s="42">
        <v>967.58</v>
      </c>
      <c r="E7" s="125"/>
      <c r="F7" s="47">
        <v>965.52631578947364</v>
      </c>
      <c r="G7" s="47">
        <v>974.22413793103453</v>
      </c>
      <c r="H7" s="47"/>
      <c r="I7" s="47">
        <v>957.3</v>
      </c>
      <c r="J7" s="42">
        <v>974.34</v>
      </c>
      <c r="K7" s="47"/>
      <c r="L7" s="45">
        <v>958</v>
      </c>
      <c r="M7" s="42">
        <f t="shared" si="0"/>
        <v>965.29053750629112</v>
      </c>
      <c r="N7" s="19">
        <f t="shared" si="1"/>
        <v>19.432941176470536</v>
      </c>
      <c r="O7" s="40">
        <v>910</v>
      </c>
      <c r="P7" s="41">
        <v>1006</v>
      </c>
      <c r="Q7" s="54">
        <f t="shared" si="2"/>
        <v>99.579518674663703</v>
      </c>
    </row>
    <row r="8" spans="1:18" ht="15.95" customHeight="1" x14ac:dyDescent="0.3">
      <c r="A8" s="87">
        <v>6</v>
      </c>
      <c r="B8" s="47">
        <v>972.47058823529414</v>
      </c>
      <c r="C8" s="47">
        <v>955.54333333333329</v>
      </c>
      <c r="D8" s="42">
        <v>982.53846153846155</v>
      </c>
      <c r="E8" s="125"/>
      <c r="F8" s="47">
        <v>961.22727272727275</v>
      </c>
      <c r="G8" s="47">
        <v>972.39130434782612</v>
      </c>
      <c r="H8" s="47"/>
      <c r="I8" s="47">
        <v>959.9</v>
      </c>
      <c r="J8" s="47">
        <v>976.23</v>
      </c>
      <c r="K8" s="47"/>
      <c r="L8" s="45">
        <v>958</v>
      </c>
      <c r="M8" s="42">
        <f t="shared" si="0"/>
        <v>968.6144228831696</v>
      </c>
      <c r="N8" s="19">
        <f t="shared" si="1"/>
        <v>26.995128205128253</v>
      </c>
      <c r="O8" s="40">
        <v>910</v>
      </c>
      <c r="P8" s="41">
        <v>1006</v>
      </c>
      <c r="Q8" s="54">
        <f t="shared" si="2"/>
        <v>99.922411195722063</v>
      </c>
    </row>
    <row r="9" spans="1:18" ht="15.95" customHeight="1" x14ac:dyDescent="0.3">
      <c r="A9" s="87">
        <v>7</v>
      </c>
      <c r="B9" s="47">
        <v>971.95833333333337</v>
      </c>
      <c r="C9" s="47">
        <v>960.45595238095279</v>
      </c>
      <c r="D9" s="42">
        <v>987.86666666666679</v>
      </c>
      <c r="E9" s="125"/>
      <c r="F9" s="47">
        <v>961.1</v>
      </c>
      <c r="G9" s="47">
        <v>978.14880952380952</v>
      </c>
      <c r="H9" s="47"/>
      <c r="I9" s="47">
        <v>961.5</v>
      </c>
      <c r="J9" s="47">
        <v>975</v>
      </c>
      <c r="K9" s="47"/>
      <c r="L9" s="45">
        <v>958</v>
      </c>
      <c r="M9" s="42">
        <f t="shared" si="0"/>
        <v>970.86139455782325</v>
      </c>
      <c r="N9" s="19">
        <f t="shared" si="1"/>
        <v>27.410714285713993</v>
      </c>
      <c r="O9" s="40">
        <v>910</v>
      </c>
      <c r="P9" s="41">
        <v>1006</v>
      </c>
      <c r="Q9" s="54">
        <f t="shared" si="2"/>
        <v>100.15420913545496</v>
      </c>
    </row>
    <row r="10" spans="1:18" ht="15.95" customHeight="1" x14ac:dyDescent="0.3">
      <c r="A10" s="87">
        <v>8</v>
      </c>
      <c r="B10" s="47">
        <v>970.19230769230774</v>
      </c>
      <c r="C10" s="47">
        <v>963.7943820224715</v>
      </c>
      <c r="D10" s="42">
        <v>988.54</v>
      </c>
      <c r="E10" s="125"/>
      <c r="F10" s="47">
        <v>961.9</v>
      </c>
      <c r="G10" s="47">
        <v>982.51724137931035</v>
      </c>
      <c r="H10" s="47"/>
      <c r="I10" s="47">
        <v>959.9</v>
      </c>
      <c r="J10" s="47">
        <v>973.62</v>
      </c>
      <c r="K10" s="47"/>
      <c r="L10" s="45">
        <v>958</v>
      </c>
      <c r="M10" s="42">
        <f t="shared" si="0"/>
        <v>971.49484729915559</v>
      </c>
      <c r="N10" s="19">
        <f t="shared" si="1"/>
        <v>28.639999999999986</v>
      </c>
      <c r="O10" s="40">
        <v>910</v>
      </c>
      <c r="P10" s="41">
        <v>1006</v>
      </c>
      <c r="Q10" s="54">
        <f t="shared" si="2"/>
        <v>100.21955621660213</v>
      </c>
    </row>
    <row r="11" spans="1:18" ht="15.95" customHeight="1" x14ac:dyDescent="0.3">
      <c r="A11" s="87">
        <v>9</v>
      </c>
      <c r="B11" s="47">
        <v>969.36363636363637</v>
      </c>
      <c r="C11" s="47">
        <v>961.82333333333327</v>
      </c>
      <c r="D11" s="42">
        <v>987.07058823529417</v>
      </c>
      <c r="E11" s="125"/>
      <c r="F11" s="47">
        <v>962.85</v>
      </c>
      <c r="G11" s="47">
        <v>972.69354838709683</v>
      </c>
      <c r="H11" s="47"/>
      <c r="I11" s="47">
        <v>959</v>
      </c>
      <c r="J11" s="47">
        <v>970.96</v>
      </c>
      <c r="K11" s="47"/>
      <c r="L11" s="45">
        <v>958</v>
      </c>
      <c r="M11" s="42">
        <f t="shared" si="0"/>
        <v>969.10872947419443</v>
      </c>
      <c r="N11" s="19">
        <f t="shared" si="1"/>
        <v>28.070588235294167</v>
      </c>
      <c r="O11" s="40">
        <v>910</v>
      </c>
      <c r="P11" s="41">
        <v>1006</v>
      </c>
      <c r="Q11" s="54">
        <f t="shared" si="2"/>
        <v>99.973403938838686</v>
      </c>
    </row>
    <row r="12" spans="1:18" ht="15.95" customHeight="1" x14ac:dyDescent="0.3">
      <c r="A12" s="87">
        <v>10</v>
      </c>
      <c r="B12" s="47">
        <v>972.4</v>
      </c>
      <c r="C12" s="47">
        <v>959.067816091954</v>
      </c>
      <c r="D12" s="42">
        <v>985.27857142857135</v>
      </c>
      <c r="E12" s="125"/>
      <c r="F12" s="47">
        <v>955.57142857142856</v>
      </c>
      <c r="G12" s="47">
        <v>970.88888888888891</v>
      </c>
      <c r="H12" s="47"/>
      <c r="I12" s="47">
        <v>961.2</v>
      </c>
      <c r="J12" s="47">
        <v>975.28</v>
      </c>
      <c r="K12" s="47"/>
      <c r="L12" s="45">
        <v>958</v>
      </c>
      <c r="M12" s="42">
        <f t="shared" si="0"/>
        <v>968.52667214012035</v>
      </c>
      <c r="N12" s="19">
        <f t="shared" si="1"/>
        <v>29.707142857142799</v>
      </c>
      <c r="O12" s="40">
        <v>910</v>
      </c>
      <c r="P12" s="41">
        <v>1006</v>
      </c>
      <c r="Q12" s="54">
        <f t="shared" si="2"/>
        <v>99.913358815721779</v>
      </c>
    </row>
    <row r="13" spans="1:18" ht="15.95" customHeight="1" x14ac:dyDescent="0.3">
      <c r="A13" s="87">
        <v>11</v>
      </c>
      <c r="B13" s="47">
        <v>964.95</v>
      </c>
      <c r="C13" s="47">
        <v>952.04086021505384</v>
      </c>
      <c r="D13" s="42">
        <v>981.11428571428576</v>
      </c>
      <c r="E13" s="125"/>
      <c r="F13" s="47">
        <v>959.9</v>
      </c>
      <c r="G13" s="47">
        <v>961.5</v>
      </c>
      <c r="H13" s="47"/>
      <c r="I13" s="47">
        <v>959.7</v>
      </c>
      <c r="J13" s="47">
        <v>976.83</v>
      </c>
      <c r="K13" s="47"/>
      <c r="L13" s="45">
        <v>958</v>
      </c>
      <c r="M13" s="42">
        <f t="shared" si="0"/>
        <v>965.14787798990562</v>
      </c>
      <c r="N13" s="19">
        <f t="shared" si="1"/>
        <v>29.073425499231917</v>
      </c>
      <c r="O13" s="40">
        <v>910</v>
      </c>
      <c r="P13" s="41">
        <v>1006</v>
      </c>
      <c r="Q13" s="54">
        <f t="shared" si="2"/>
        <v>99.564801897254156</v>
      </c>
    </row>
    <row r="14" spans="1:18" ht="15.95" customHeight="1" x14ac:dyDescent="0.3">
      <c r="A14" s="87">
        <v>12</v>
      </c>
      <c r="B14" s="47">
        <v>959.6</v>
      </c>
      <c r="C14" s="47">
        <v>961.07391304347811</v>
      </c>
      <c r="D14" s="42">
        <v>973.27499999999998</v>
      </c>
      <c r="E14" s="125"/>
      <c r="F14" s="47">
        <v>960.78947368421052</v>
      </c>
      <c r="G14" s="46">
        <v>961.5</v>
      </c>
      <c r="H14" s="47"/>
      <c r="I14" s="47">
        <v>959.7</v>
      </c>
      <c r="J14" s="47">
        <v>977.4</v>
      </c>
      <c r="K14" s="47"/>
      <c r="L14" s="45">
        <v>958</v>
      </c>
      <c r="M14" s="42">
        <f t="shared" si="0"/>
        <v>964.76262667538401</v>
      </c>
      <c r="N14" s="19">
        <f t="shared" si="1"/>
        <v>17.799999999999955</v>
      </c>
      <c r="O14" s="40">
        <v>910</v>
      </c>
      <c r="P14" s="41">
        <v>1006</v>
      </c>
      <c r="Q14" s="54">
        <f t="shared" si="2"/>
        <v>99.525059313049454</v>
      </c>
    </row>
    <row r="15" spans="1:18" ht="15.95" customHeight="1" x14ac:dyDescent="0.3">
      <c r="A15" s="87">
        <v>1</v>
      </c>
      <c r="B15" s="47">
        <v>962.05</v>
      </c>
      <c r="C15" s="47">
        <v>957.64821428571429</v>
      </c>
      <c r="D15" s="42">
        <v>964.7071428571428</v>
      </c>
      <c r="E15" s="125"/>
      <c r="F15" s="47">
        <v>954.1</v>
      </c>
      <c r="G15" s="47">
        <v>954.28437500000007</v>
      </c>
      <c r="H15" s="47"/>
      <c r="I15" s="47">
        <v>959.3</v>
      </c>
      <c r="J15" s="47">
        <v>971.42</v>
      </c>
      <c r="K15" s="47"/>
      <c r="L15" s="45">
        <v>958</v>
      </c>
      <c r="M15" s="42">
        <f t="shared" si="0"/>
        <v>960.5013903061224</v>
      </c>
      <c r="N15" s="19">
        <f t="shared" si="1"/>
        <v>17.319999999999936</v>
      </c>
      <c r="O15" s="40">
        <v>910</v>
      </c>
      <c r="P15" s="41">
        <v>1006</v>
      </c>
      <c r="Q15" s="54">
        <f t="shared" si="2"/>
        <v>99.085469521041077</v>
      </c>
      <c r="R15" s="7"/>
    </row>
    <row r="16" spans="1:18" ht="15.95" customHeight="1" x14ac:dyDescent="0.3">
      <c r="A16" s="87">
        <v>2</v>
      </c>
      <c r="B16" s="47">
        <v>963.6</v>
      </c>
      <c r="C16" s="47">
        <v>957.86746987951824</v>
      </c>
      <c r="D16" s="42">
        <v>961.36428571428564</v>
      </c>
      <c r="E16" s="125"/>
      <c r="F16" s="47">
        <v>962.1</v>
      </c>
      <c r="G16" s="47">
        <v>946.9585652173912</v>
      </c>
      <c r="H16" s="47"/>
      <c r="I16" s="47">
        <v>959.8</v>
      </c>
      <c r="J16" s="47">
        <v>967.4</v>
      </c>
      <c r="K16" s="47"/>
      <c r="L16" s="45">
        <v>958</v>
      </c>
      <c r="M16" s="42">
        <f t="shared" si="0"/>
        <v>959.87004583017074</v>
      </c>
      <c r="N16" s="19">
        <f t="shared" si="1"/>
        <v>20.441434782608781</v>
      </c>
      <c r="O16" s="40">
        <v>910</v>
      </c>
      <c r="P16" s="41">
        <v>1006</v>
      </c>
      <c r="Q16" s="54">
        <f t="shared" si="2"/>
        <v>99.020339928871266</v>
      </c>
      <c r="R16" s="7"/>
    </row>
    <row r="17" spans="1:18" ht="15.95" customHeight="1" x14ac:dyDescent="0.3">
      <c r="A17" s="87">
        <v>3</v>
      </c>
      <c r="B17" s="47">
        <v>969.5</v>
      </c>
      <c r="C17" s="47">
        <v>960.6</v>
      </c>
      <c r="D17" s="42">
        <v>980.88947368421066</v>
      </c>
      <c r="E17" s="125"/>
      <c r="F17" s="47">
        <v>956.14285714285711</v>
      </c>
      <c r="G17" s="47">
        <v>944.27845833333333</v>
      </c>
      <c r="H17" s="47"/>
      <c r="I17" s="47">
        <v>961.6</v>
      </c>
      <c r="J17" s="47">
        <v>962.52</v>
      </c>
      <c r="K17" s="47"/>
      <c r="L17" s="45">
        <v>958</v>
      </c>
      <c r="M17" s="42">
        <f t="shared" si="0"/>
        <v>962.21868416577149</v>
      </c>
      <c r="N17" s="19">
        <f t="shared" si="1"/>
        <v>36.611015350877324</v>
      </c>
      <c r="O17" s="40">
        <v>910</v>
      </c>
      <c r="P17" s="41">
        <v>1006</v>
      </c>
      <c r="Q17" s="54">
        <f t="shared" si="2"/>
        <v>99.26262581681145</v>
      </c>
      <c r="R17" s="7"/>
    </row>
    <row r="18" spans="1:18" ht="15.95" customHeight="1" x14ac:dyDescent="0.3">
      <c r="A18" s="87">
        <v>4</v>
      </c>
      <c r="B18" s="47">
        <v>970.5</v>
      </c>
      <c r="C18" s="47">
        <v>962.9744444444442</v>
      </c>
      <c r="D18" s="42">
        <v>980.24499999999989</v>
      </c>
      <c r="E18" s="125"/>
      <c r="F18" s="47">
        <v>954.57142857142856</v>
      </c>
      <c r="G18" s="47">
        <v>939.90208333333328</v>
      </c>
      <c r="H18" s="47"/>
      <c r="I18" s="47">
        <v>962.7</v>
      </c>
      <c r="J18" s="47">
        <v>956.58</v>
      </c>
      <c r="K18" s="47"/>
      <c r="L18" s="45">
        <v>958</v>
      </c>
      <c r="M18" s="42">
        <f t="shared" si="0"/>
        <v>961.0675651927437</v>
      </c>
      <c r="N18" s="19">
        <f t="shared" si="1"/>
        <v>40.342916666666611</v>
      </c>
      <c r="O18" s="40">
        <v>910</v>
      </c>
      <c r="P18" s="41">
        <v>1006</v>
      </c>
      <c r="Q18" s="54">
        <f t="shared" si="2"/>
        <v>99.14387620846297</v>
      </c>
      <c r="R18" s="7"/>
    </row>
    <row r="19" spans="1:18" ht="15.95" customHeight="1" x14ac:dyDescent="0.3">
      <c r="A19" s="87">
        <v>5</v>
      </c>
      <c r="B19" s="47">
        <v>965.5</v>
      </c>
      <c r="C19" s="47">
        <v>972.51136363636363</v>
      </c>
      <c r="D19" s="42">
        <v>978.25882352941164</v>
      </c>
      <c r="E19" s="125"/>
      <c r="F19" s="47">
        <v>953.25</v>
      </c>
      <c r="G19" s="47">
        <v>937.72894736842102</v>
      </c>
      <c r="H19" s="47"/>
      <c r="I19" s="47">
        <v>961.8</v>
      </c>
      <c r="J19" s="47">
        <v>959.13</v>
      </c>
      <c r="K19" s="47"/>
      <c r="L19" s="45">
        <v>958</v>
      </c>
      <c r="M19" s="42">
        <f t="shared" si="0"/>
        <v>961.16844779059943</v>
      </c>
      <c r="N19" s="19">
        <f t="shared" si="1"/>
        <v>40.529876160990625</v>
      </c>
      <c r="O19" s="40">
        <v>910</v>
      </c>
      <c r="P19" s="41">
        <v>1006</v>
      </c>
      <c r="Q19" s="54">
        <f t="shared" si="2"/>
        <v>99.154283272602513</v>
      </c>
      <c r="R19" s="7"/>
    </row>
    <row r="20" spans="1:18" ht="15.95" customHeight="1" x14ac:dyDescent="0.3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958</v>
      </c>
      <c r="M20" s="42"/>
      <c r="N20" s="19">
        <f t="shared" si="1"/>
        <v>0</v>
      </c>
      <c r="O20" s="40">
        <v>910</v>
      </c>
      <c r="P20" s="41">
        <v>1006</v>
      </c>
      <c r="Q20" s="54">
        <f t="shared" si="2"/>
        <v>0</v>
      </c>
      <c r="R20" s="7"/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0.125" customWidth="1"/>
    <col min="3" max="3" width="10.5" bestFit="1" customWidth="1"/>
    <col min="4" max="4" width="9.875" customWidth="1"/>
    <col min="5" max="6" width="9.5" customWidth="1"/>
    <col min="7" max="7" width="9.875" customWidth="1"/>
    <col min="8" max="8" width="8.75" customWidth="1"/>
    <col min="9" max="9" width="10.625" customWidth="1"/>
    <col min="10" max="10" width="10.25" customWidth="1"/>
    <col min="11" max="11" width="9.375" customWidth="1"/>
    <col min="12" max="12" width="7.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15" t="s">
        <v>55</v>
      </c>
    </row>
    <row r="2" spans="1:18" ht="16.5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99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7">
        <v>208.02702702702703</v>
      </c>
      <c r="C3" s="47">
        <v>208.32553191489359</v>
      </c>
      <c r="D3" s="42">
        <v>204.375</v>
      </c>
      <c r="E3" s="125"/>
      <c r="F3" s="47"/>
      <c r="G3" s="47">
        <v>207.5625</v>
      </c>
      <c r="H3" s="47"/>
      <c r="I3" s="47">
        <v>209.4</v>
      </c>
      <c r="J3" s="47"/>
      <c r="K3" s="47"/>
      <c r="L3" s="45">
        <v>206</v>
      </c>
      <c r="M3" s="42">
        <f t="shared" ref="M3:M19" si="0">AVERAGE(B3:K3)</f>
        <v>207.53801178838413</v>
      </c>
      <c r="N3" s="42">
        <f t="shared" ref="N3:N20" si="1">MAX(B3:K3)-MIN(B3:K3)</f>
        <v>5.0250000000000057</v>
      </c>
      <c r="O3" s="40">
        <v>185</v>
      </c>
      <c r="P3" s="41">
        <v>227</v>
      </c>
      <c r="Q3" s="54">
        <f>M3/M3*100</f>
        <v>100</v>
      </c>
    </row>
    <row r="4" spans="1:18" ht="15.95" customHeight="1" x14ac:dyDescent="0.25">
      <c r="A4" s="87">
        <v>2</v>
      </c>
      <c r="B4" s="47">
        <v>209.1764705882353</v>
      </c>
      <c r="C4" s="47">
        <v>209.1605263157895</v>
      </c>
      <c r="D4" s="42">
        <v>202.06470588235294</v>
      </c>
      <c r="E4" s="125"/>
      <c r="F4" s="47">
        <v>210.375</v>
      </c>
      <c r="G4" s="47">
        <v>209.58620689655172</v>
      </c>
      <c r="H4" s="47"/>
      <c r="I4" s="47">
        <v>210.3</v>
      </c>
      <c r="J4" s="47">
        <v>217.3</v>
      </c>
      <c r="K4" s="47"/>
      <c r="L4" s="45">
        <v>206</v>
      </c>
      <c r="M4" s="42">
        <f t="shared" si="0"/>
        <v>209.70898709756131</v>
      </c>
      <c r="N4" s="42">
        <f t="shared" si="1"/>
        <v>15.235294117647072</v>
      </c>
      <c r="O4" s="40">
        <v>185</v>
      </c>
      <c r="P4" s="41">
        <v>227</v>
      </c>
      <c r="Q4" s="54">
        <f>M4/M$3*100</f>
        <v>101.04606153372559</v>
      </c>
    </row>
    <row r="5" spans="1:18" ht="15.95" customHeight="1" x14ac:dyDescent="0.25">
      <c r="A5" s="87">
        <v>3</v>
      </c>
      <c r="B5" s="47">
        <v>207.13157894736841</v>
      </c>
      <c r="C5" s="47">
        <v>211.04814814814816</v>
      </c>
      <c r="D5" s="42">
        <v>212.99411764705883</v>
      </c>
      <c r="E5" s="125"/>
      <c r="F5" s="47">
        <v>208.3</v>
      </c>
      <c r="G5" s="47">
        <v>208.31884057971018</v>
      </c>
      <c r="H5" s="47"/>
      <c r="I5" s="47">
        <v>208.9</v>
      </c>
      <c r="J5" s="47">
        <v>209.67</v>
      </c>
      <c r="K5" s="47"/>
      <c r="L5" s="45">
        <v>206</v>
      </c>
      <c r="M5" s="42">
        <f t="shared" si="0"/>
        <v>209.48038361746941</v>
      </c>
      <c r="N5" s="42">
        <f t="shared" si="1"/>
        <v>5.8625386996904183</v>
      </c>
      <c r="O5" s="40">
        <v>185</v>
      </c>
      <c r="P5" s="41">
        <v>227</v>
      </c>
      <c r="Q5" s="54">
        <f t="shared" ref="Q5:Q20" si="2">M5/M$3*100</f>
        <v>100.93591136021185</v>
      </c>
    </row>
    <row r="6" spans="1:18" ht="15.95" customHeight="1" x14ac:dyDescent="0.25">
      <c r="A6" s="87">
        <v>4</v>
      </c>
      <c r="B6" s="47">
        <v>209.05263157894737</v>
      </c>
      <c r="C6" s="47">
        <v>211.2795454545454</v>
      </c>
      <c r="D6" s="42">
        <v>212.23888888888891</v>
      </c>
      <c r="E6" s="125"/>
      <c r="F6" s="47">
        <v>208.68421052631578</v>
      </c>
      <c r="G6" s="47">
        <v>206.33928571428572</v>
      </c>
      <c r="H6" s="47"/>
      <c r="I6" s="47">
        <v>206.8</v>
      </c>
      <c r="J6" s="47">
        <v>200.71</v>
      </c>
      <c r="K6" s="47"/>
      <c r="L6" s="45">
        <v>206</v>
      </c>
      <c r="M6" s="42">
        <f t="shared" si="0"/>
        <v>207.8720803089976</v>
      </c>
      <c r="N6" s="42">
        <f t="shared" si="1"/>
        <v>11.528888888888901</v>
      </c>
      <c r="O6" s="40">
        <v>185</v>
      </c>
      <c r="P6" s="41">
        <v>227</v>
      </c>
      <c r="Q6" s="54">
        <f t="shared" si="2"/>
        <v>100.16096738989391</v>
      </c>
    </row>
    <row r="7" spans="1:18" ht="15.95" customHeight="1" x14ac:dyDescent="0.25">
      <c r="A7" s="87">
        <v>5</v>
      </c>
      <c r="B7" s="47">
        <v>209.46875</v>
      </c>
      <c r="C7" s="47">
        <v>209.75609756097558</v>
      </c>
      <c r="D7" s="42">
        <v>214.00000000000003</v>
      </c>
      <c r="E7" s="125"/>
      <c r="F7" s="47">
        <v>215</v>
      </c>
      <c r="G7" s="47">
        <v>209.67241379310346</v>
      </c>
      <c r="H7" s="47"/>
      <c r="I7" s="47">
        <v>206.5</v>
      </c>
      <c r="J7" s="42">
        <v>195.78</v>
      </c>
      <c r="K7" s="47"/>
      <c r="L7" s="45">
        <v>206</v>
      </c>
      <c r="M7" s="42">
        <f t="shared" si="0"/>
        <v>208.59675162201128</v>
      </c>
      <c r="N7" s="42">
        <f t="shared" si="1"/>
        <v>19.22</v>
      </c>
      <c r="O7" s="40">
        <v>185</v>
      </c>
      <c r="P7" s="41">
        <v>227</v>
      </c>
      <c r="Q7" s="54">
        <f t="shared" si="2"/>
        <v>100.51014261170947</v>
      </c>
    </row>
    <row r="8" spans="1:18" ht="15.95" customHeight="1" x14ac:dyDescent="0.25">
      <c r="A8" s="87">
        <v>6</v>
      </c>
      <c r="B8" s="47">
        <v>211</v>
      </c>
      <c r="C8" s="47">
        <v>211.95666666666673</v>
      </c>
      <c r="D8" s="42">
        <v>210.55714285714285</v>
      </c>
      <c r="E8" s="125"/>
      <c r="F8" s="47">
        <v>215.54545454545453</v>
      </c>
      <c r="G8" s="47">
        <v>209.28260869565219</v>
      </c>
      <c r="H8" s="47"/>
      <c r="I8" s="47">
        <v>205.9</v>
      </c>
      <c r="J8" s="47">
        <v>192.5</v>
      </c>
      <c r="K8" s="47"/>
      <c r="L8" s="45">
        <v>206</v>
      </c>
      <c r="M8" s="42">
        <f t="shared" si="0"/>
        <v>208.10598182355946</v>
      </c>
      <c r="N8" s="42">
        <f t="shared" si="1"/>
        <v>23.045454545454533</v>
      </c>
      <c r="O8" s="40">
        <v>185</v>
      </c>
      <c r="P8" s="41">
        <v>227</v>
      </c>
      <c r="Q8" s="54">
        <f t="shared" si="2"/>
        <v>100.27367036538564</v>
      </c>
    </row>
    <row r="9" spans="1:18" ht="15.95" customHeight="1" x14ac:dyDescent="0.25">
      <c r="A9" s="87">
        <v>7</v>
      </c>
      <c r="B9" s="47">
        <v>213.95833333333334</v>
      </c>
      <c r="C9" s="47">
        <v>210.44891304347826</v>
      </c>
      <c r="D9" s="42">
        <v>211.97222222222229</v>
      </c>
      <c r="E9" s="125"/>
      <c r="F9" s="47">
        <v>211.4</v>
      </c>
      <c r="G9" s="47">
        <v>210.32142857142858</v>
      </c>
      <c r="H9" s="47"/>
      <c r="I9" s="47">
        <v>207</v>
      </c>
      <c r="J9" s="47">
        <v>192.28</v>
      </c>
      <c r="K9" s="47"/>
      <c r="L9" s="45">
        <v>206</v>
      </c>
      <c r="M9" s="42">
        <f t="shared" si="0"/>
        <v>208.19727102435178</v>
      </c>
      <c r="N9" s="42">
        <f t="shared" si="1"/>
        <v>21.678333333333342</v>
      </c>
      <c r="O9" s="40">
        <v>185</v>
      </c>
      <c r="P9" s="41">
        <v>227</v>
      </c>
      <c r="Q9" s="54">
        <f t="shared" si="2"/>
        <v>100.31765710304667</v>
      </c>
    </row>
    <row r="10" spans="1:18" ht="15.95" customHeight="1" x14ac:dyDescent="0.25">
      <c r="A10" s="87">
        <v>8</v>
      </c>
      <c r="B10" s="47">
        <v>210.96153846153845</v>
      </c>
      <c r="C10" s="47">
        <v>208.53837209302321</v>
      </c>
      <c r="D10" s="42">
        <v>211.68571428571431</v>
      </c>
      <c r="E10" s="125"/>
      <c r="F10" s="47">
        <v>216.35</v>
      </c>
      <c r="G10" s="47">
        <v>210.12903225806451</v>
      </c>
      <c r="H10" s="47"/>
      <c r="I10" s="47">
        <v>206.1</v>
      </c>
      <c r="J10" s="47">
        <v>192.92</v>
      </c>
      <c r="K10" s="47"/>
      <c r="L10" s="45">
        <v>206</v>
      </c>
      <c r="M10" s="42">
        <f t="shared" si="0"/>
        <v>208.09780815690578</v>
      </c>
      <c r="N10" s="42">
        <f t="shared" si="1"/>
        <v>23.430000000000007</v>
      </c>
      <c r="O10" s="40">
        <v>185</v>
      </c>
      <c r="P10" s="41">
        <v>227</v>
      </c>
      <c r="Q10" s="54">
        <f t="shared" si="2"/>
        <v>100.26973197039801</v>
      </c>
    </row>
    <row r="11" spans="1:18" ht="15.95" customHeight="1" x14ac:dyDescent="0.25">
      <c r="A11" s="87">
        <v>9</v>
      </c>
      <c r="B11" s="47">
        <v>212.27272727272728</v>
      </c>
      <c r="C11" s="47">
        <v>209.4469387755102</v>
      </c>
      <c r="D11" s="42">
        <v>213.32222222222219</v>
      </c>
      <c r="E11" s="125"/>
      <c r="F11" s="47">
        <v>211.1</v>
      </c>
      <c r="G11" s="47">
        <v>207.72222222222223</v>
      </c>
      <c r="H11" s="47"/>
      <c r="I11" s="47">
        <v>205.3</v>
      </c>
      <c r="J11" s="47">
        <v>210.19</v>
      </c>
      <c r="K11" s="47"/>
      <c r="L11" s="45">
        <v>206</v>
      </c>
      <c r="M11" s="42">
        <f t="shared" si="0"/>
        <v>209.90773007038314</v>
      </c>
      <c r="N11" s="42">
        <f t="shared" si="1"/>
        <v>8.0222222222221831</v>
      </c>
      <c r="O11" s="40">
        <v>185</v>
      </c>
      <c r="P11" s="41">
        <v>227</v>
      </c>
      <c r="Q11" s="54">
        <f t="shared" si="2"/>
        <v>101.14182373704885</v>
      </c>
    </row>
    <row r="12" spans="1:18" ht="15.95" customHeight="1" x14ac:dyDescent="0.25">
      <c r="A12" s="87">
        <v>10</v>
      </c>
      <c r="B12" s="47">
        <v>213.15</v>
      </c>
      <c r="C12" s="47">
        <v>213.18977272727278</v>
      </c>
      <c r="D12" s="42">
        <v>210.33571428571426</v>
      </c>
      <c r="E12" s="125"/>
      <c r="F12" s="47">
        <v>211.57142857142858</v>
      </c>
      <c r="G12" s="47">
        <v>212.29797979797979</v>
      </c>
      <c r="H12" s="47"/>
      <c r="I12" s="47">
        <v>206.8</v>
      </c>
      <c r="J12" s="47">
        <v>204.02</v>
      </c>
      <c r="K12" s="47"/>
      <c r="L12" s="45">
        <v>206</v>
      </c>
      <c r="M12" s="42">
        <f t="shared" si="0"/>
        <v>210.19498505462792</v>
      </c>
      <c r="N12" s="42">
        <f t="shared" si="1"/>
        <v>9.1697727272727718</v>
      </c>
      <c r="O12" s="40">
        <v>185</v>
      </c>
      <c r="P12" s="41">
        <v>227</v>
      </c>
      <c r="Q12" s="54">
        <f t="shared" si="2"/>
        <v>101.28023451865434</v>
      </c>
    </row>
    <row r="13" spans="1:18" ht="15.95" customHeight="1" x14ac:dyDescent="0.25">
      <c r="A13" s="87">
        <v>11</v>
      </c>
      <c r="B13" s="47">
        <v>211.65</v>
      </c>
      <c r="C13" s="47">
        <v>216.73300000000009</v>
      </c>
      <c r="D13" s="42">
        <v>209.10588235294119</v>
      </c>
      <c r="E13" s="125"/>
      <c r="F13" s="47">
        <v>211.6</v>
      </c>
      <c r="G13" s="47">
        <v>213.56862745098039</v>
      </c>
      <c r="H13" s="47"/>
      <c r="I13" s="47">
        <v>206.2</v>
      </c>
      <c r="J13" s="47">
        <v>198.13</v>
      </c>
      <c r="K13" s="47"/>
      <c r="L13" s="45">
        <v>206</v>
      </c>
      <c r="M13" s="42">
        <f t="shared" si="0"/>
        <v>209.56964425770315</v>
      </c>
      <c r="N13" s="42">
        <f t="shared" si="1"/>
        <v>18.603000000000094</v>
      </c>
      <c r="O13" s="40">
        <v>185</v>
      </c>
      <c r="P13" s="41">
        <v>227</v>
      </c>
      <c r="Q13" s="54">
        <f t="shared" si="2"/>
        <v>100.97892065738327</v>
      </c>
    </row>
    <row r="14" spans="1:18" ht="15.95" customHeight="1" x14ac:dyDescent="0.25">
      <c r="A14" s="87">
        <v>12</v>
      </c>
      <c r="B14" s="47">
        <v>208.1</v>
      </c>
      <c r="C14" s="47">
        <v>212.6425531914893</v>
      </c>
      <c r="D14" s="42">
        <v>207.88235294117646</v>
      </c>
      <c r="E14" s="125"/>
      <c r="F14" s="47">
        <v>212.94736842105263</v>
      </c>
      <c r="G14" s="46">
        <v>213.56862745098039</v>
      </c>
      <c r="H14" s="47"/>
      <c r="I14" s="47">
        <v>205.3</v>
      </c>
      <c r="J14" s="47">
        <v>197.34</v>
      </c>
      <c r="K14" s="47"/>
      <c r="L14" s="45">
        <v>206</v>
      </c>
      <c r="M14" s="42">
        <f t="shared" si="0"/>
        <v>208.25441457209982</v>
      </c>
      <c r="N14" s="42">
        <f t="shared" si="1"/>
        <v>16.228627450980383</v>
      </c>
      <c r="O14" s="40">
        <v>185</v>
      </c>
      <c r="P14" s="41">
        <v>227</v>
      </c>
      <c r="Q14" s="54">
        <f t="shared" si="2"/>
        <v>100.34519111826424</v>
      </c>
    </row>
    <row r="15" spans="1:18" ht="15.95" customHeight="1" x14ac:dyDescent="0.25">
      <c r="A15" s="87">
        <v>1</v>
      </c>
      <c r="B15" s="47">
        <v>209.5</v>
      </c>
      <c r="C15" s="47">
        <v>213.95517241379304</v>
      </c>
      <c r="D15" s="42">
        <v>210.93571428571428</v>
      </c>
      <c r="E15" s="125"/>
      <c r="F15" s="47">
        <v>214.95</v>
      </c>
      <c r="G15" s="47">
        <v>205.10831818181816</v>
      </c>
      <c r="H15" s="47"/>
      <c r="I15" s="47">
        <v>206.1</v>
      </c>
      <c r="J15" s="47">
        <v>206.38</v>
      </c>
      <c r="K15" s="47"/>
      <c r="L15" s="45">
        <v>206</v>
      </c>
      <c r="M15" s="42">
        <f t="shared" si="0"/>
        <v>209.56131498304649</v>
      </c>
      <c r="N15" s="42">
        <f t="shared" si="1"/>
        <v>9.8416818181818257</v>
      </c>
      <c r="O15" s="40">
        <v>185</v>
      </c>
      <c r="P15" s="41">
        <v>227</v>
      </c>
      <c r="Q15" s="54">
        <f t="shared" si="2"/>
        <v>100.97490728432217</v>
      </c>
      <c r="R15" s="7"/>
    </row>
    <row r="16" spans="1:18" ht="15.95" customHeight="1" x14ac:dyDescent="0.25">
      <c r="A16" s="87">
        <v>2</v>
      </c>
      <c r="B16" s="47">
        <v>207.25</v>
      </c>
      <c r="C16" s="47">
        <v>212.78105263157889</v>
      </c>
      <c r="D16" s="42">
        <v>206.97647058823532</v>
      </c>
      <c r="E16" s="125"/>
      <c r="F16" s="47">
        <v>208.45</v>
      </c>
      <c r="G16" s="47">
        <v>212.25721739130435</v>
      </c>
      <c r="H16" s="47"/>
      <c r="I16" s="47">
        <v>207.5</v>
      </c>
      <c r="J16" s="47">
        <v>201.98</v>
      </c>
      <c r="K16" s="47"/>
      <c r="L16" s="45">
        <v>206</v>
      </c>
      <c r="M16" s="42">
        <f t="shared" si="0"/>
        <v>208.17067723015978</v>
      </c>
      <c r="N16" s="42">
        <f t="shared" si="1"/>
        <v>10.801052631578898</v>
      </c>
      <c r="O16" s="40">
        <v>185</v>
      </c>
      <c r="P16" s="41">
        <v>227</v>
      </c>
      <c r="Q16" s="54">
        <f t="shared" si="2"/>
        <v>100.30484316406614</v>
      </c>
      <c r="R16" s="7"/>
    </row>
    <row r="17" spans="1:18" ht="15.95" customHeight="1" x14ac:dyDescent="0.25">
      <c r="A17" s="87">
        <v>3</v>
      </c>
      <c r="B17" s="47">
        <v>207.875</v>
      </c>
      <c r="C17" s="47">
        <v>216.5</v>
      </c>
      <c r="D17" s="42">
        <v>207.93999999999997</v>
      </c>
      <c r="E17" s="125"/>
      <c r="F17" s="47">
        <v>209.85714285714286</v>
      </c>
      <c r="G17" s="47">
        <v>217.61945833333331</v>
      </c>
      <c r="H17" s="47"/>
      <c r="I17" s="47">
        <v>208.1</v>
      </c>
      <c r="J17" s="47">
        <v>200.72</v>
      </c>
      <c r="K17" s="47"/>
      <c r="L17" s="45">
        <v>206</v>
      </c>
      <c r="M17" s="42">
        <f t="shared" si="0"/>
        <v>209.80165731292513</v>
      </c>
      <c r="N17" s="42">
        <f t="shared" si="1"/>
        <v>16.899458333333314</v>
      </c>
      <c r="O17" s="40">
        <v>185</v>
      </c>
      <c r="P17" s="41">
        <v>227</v>
      </c>
      <c r="Q17" s="54">
        <f t="shared" si="2"/>
        <v>101.09071369867854</v>
      </c>
      <c r="R17" s="7"/>
    </row>
    <row r="18" spans="1:18" ht="15.95" customHeight="1" x14ac:dyDescent="0.25">
      <c r="A18" s="87">
        <v>4</v>
      </c>
      <c r="B18" s="47">
        <v>209.23076923076923</v>
      </c>
      <c r="C18" s="47">
        <v>211.0637362637363</v>
      </c>
      <c r="D18" s="42">
        <v>208.13157894736841</v>
      </c>
      <c r="E18" s="125"/>
      <c r="F18" s="47">
        <v>205.28571428571428</v>
      </c>
      <c r="G18" s="47">
        <v>217.01041666666666</v>
      </c>
      <c r="H18" s="47"/>
      <c r="I18" s="47">
        <v>206.8</v>
      </c>
      <c r="J18" s="47">
        <v>202.58</v>
      </c>
      <c r="K18" s="47"/>
      <c r="L18" s="45">
        <v>206</v>
      </c>
      <c r="M18" s="42">
        <f t="shared" si="0"/>
        <v>208.58603077060783</v>
      </c>
      <c r="N18" s="42">
        <f t="shared" si="1"/>
        <v>14.430416666666645</v>
      </c>
      <c r="O18" s="40">
        <v>185</v>
      </c>
      <c r="P18" s="41">
        <v>227</v>
      </c>
      <c r="Q18" s="54">
        <f t="shared" si="2"/>
        <v>100.50497688264082</v>
      </c>
      <c r="R18" s="7"/>
    </row>
    <row r="19" spans="1:18" ht="15.95" customHeight="1" x14ac:dyDescent="0.25">
      <c r="A19" s="87">
        <v>5</v>
      </c>
      <c r="B19" s="47">
        <v>207.90909090909091</v>
      </c>
      <c r="C19" s="47">
        <v>212.80555555555554</v>
      </c>
      <c r="D19" s="42">
        <v>209.60625000000005</v>
      </c>
      <c r="E19" s="125"/>
      <c r="F19" s="47">
        <v>208.08333333333334</v>
      </c>
      <c r="G19" s="47">
        <v>215.13857894736842</v>
      </c>
      <c r="H19" s="47"/>
      <c r="I19" s="47">
        <v>206.4</v>
      </c>
      <c r="J19" s="47">
        <v>200.63</v>
      </c>
      <c r="K19" s="47"/>
      <c r="L19" s="45">
        <v>206</v>
      </c>
      <c r="M19" s="42">
        <f t="shared" si="0"/>
        <v>208.65325839219264</v>
      </c>
      <c r="N19" s="42">
        <f t="shared" si="1"/>
        <v>14.50857894736842</v>
      </c>
      <c r="O19" s="40">
        <v>185</v>
      </c>
      <c r="P19" s="41">
        <v>227</v>
      </c>
      <c r="Q19" s="54">
        <f t="shared" si="2"/>
        <v>100.53736980237899</v>
      </c>
      <c r="R19" s="7"/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206</v>
      </c>
      <c r="M20" s="42"/>
      <c r="N20" s="42">
        <f t="shared" si="1"/>
        <v>0</v>
      </c>
      <c r="O20" s="40">
        <v>185</v>
      </c>
      <c r="P20" s="41">
        <v>227</v>
      </c>
      <c r="Q20" s="54">
        <f t="shared" si="2"/>
        <v>0</v>
      </c>
      <c r="R20" s="7"/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8.125" customWidth="1"/>
    <col min="4" max="4" width="8.75" customWidth="1"/>
    <col min="5" max="5" width="10.5" customWidth="1"/>
    <col min="6" max="6" width="9.5" customWidth="1"/>
    <col min="7" max="8" width="8.75" customWidth="1"/>
    <col min="9" max="9" width="10.625" customWidth="1"/>
    <col min="10" max="11" width="8.625" customWidth="1"/>
    <col min="12" max="12" width="6.875" customWidth="1"/>
    <col min="13" max="13" width="9.75" customWidth="1"/>
    <col min="14" max="14" width="8.25" customWidth="1"/>
    <col min="15" max="16" width="2.625" customWidth="1"/>
    <col min="17" max="17" width="10.125" bestFit="1" customWidth="1"/>
  </cols>
  <sheetData>
    <row r="1" spans="1:19" ht="20.100000000000001" customHeight="1" x14ac:dyDescent="0.3">
      <c r="F1" s="15" t="s">
        <v>15</v>
      </c>
    </row>
    <row r="2" spans="1:19" s="24" customFormat="1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2" t="s">
        <v>30</v>
      </c>
      <c r="P2" s="23" t="s">
        <v>31</v>
      </c>
      <c r="Q2" s="14" t="s">
        <v>128</v>
      </c>
      <c r="R2"/>
      <c r="S2"/>
    </row>
    <row r="3" spans="1:19" s="24" customFormat="1" ht="15.95" customHeight="1" x14ac:dyDescent="0.25">
      <c r="A3" s="87">
        <v>1</v>
      </c>
      <c r="B3" s="48">
        <v>5.3554054054054063</v>
      </c>
      <c r="C3" s="48">
        <v>5.3401960784313749</v>
      </c>
      <c r="D3" s="49">
        <v>5.3833333333333346</v>
      </c>
      <c r="E3" s="49">
        <v>5.3650000000000002</v>
      </c>
      <c r="F3" s="48"/>
      <c r="G3" s="48">
        <v>5.34375</v>
      </c>
      <c r="H3" s="121">
        <v>5.4279999999999999</v>
      </c>
      <c r="I3" s="48">
        <v>5.3</v>
      </c>
      <c r="J3" s="48"/>
      <c r="K3" s="48"/>
      <c r="L3" s="47">
        <v>5.3</v>
      </c>
      <c r="M3" s="49">
        <f t="shared" ref="M3:M19" si="0">AVERAGE(B3:K3)</f>
        <v>5.359383545310016</v>
      </c>
      <c r="N3" s="49">
        <f t="shared" ref="N3:N20" si="1">MAX(B3:K3)-MIN(B3:K3)</f>
        <v>0.12800000000000011</v>
      </c>
      <c r="O3" s="22">
        <v>5.0999999999999996</v>
      </c>
      <c r="P3" s="23">
        <v>5.5</v>
      </c>
      <c r="Q3" s="25">
        <f>M3/M3*100</f>
        <v>100</v>
      </c>
    </row>
    <row r="4" spans="1:19" s="24" customFormat="1" ht="15.95" customHeight="1" x14ac:dyDescent="0.25">
      <c r="A4" s="87">
        <v>2</v>
      </c>
      <c r="B4" s="48">
        <v>5.3508823529411771</v>
      </c>
      <c r="C4" s="48">
        <v>5.3463636363636375</v>
      </c>
      <c r="D4" s="49">
        <v>5.3781249999999989</v>
      </c>
      <c r="E4" s="49">
        <v>5.3609999999999998</v>
      </c>
      <c r="F4" s="48">
        <v>5.4062500000000009</v>
      </c>
      <c r="G4" s="48">
        <v>5.3144444444444465</v>
      </c>
      <c r="H4" s="121">
        <v>5.4260000000000002</v>
      </c>
      <c r="I4" s="48">
        <v>5.4</v>
      </c>
      <c r="J4" s="48">
        <v>5.35</v>
      </c>
      <c r="K4" s="48"/>
      <c r="L4" s="47">
        <v>5.3</v>
      </c>
      <c r="M4" s="49">
        <f t="shared" si="0"/>
        <v>5.3703406037499182</v>
      </c>
      <c r="N4" s="49">
        <f t="shared" si="1"/>
        <v>0.11155555555555363</v>
      </c>
      <c r="O4" s="22">
        <v>5.0999999999999996</v>
      </c>
      <c r="P4" s="23">
        <v>5.5</v>
      </c>
      <c r="Q4" s="54">
        <f>M4/M$3*100</f>
        <v>100.20444624549198</v>
      </c>
    </row>
    <row r="5" spans="1:19" s="24" customFormat="1" ht="15.95" customHeight="1" x14ac:dyDescent="0.25">
      <c r="A5" s="87">
        <v>3</v>
      </c>
      <c r="B5" s="48">
        <v>5.3539473684210535</v>
      </c>
      <c r="C5" s="48">
        <v>5.3337804878048791</v>
      </c>
      <c r="D5" s="49">
        <v>5.3612222222222217</v>
      </c>
      <c r="E5" s="49">
        <v>5.3710000000000004</v>
      </c>
      <c r="F5" s="48">
        <v>5.4250000000000016</v>
      </c>
      <c r="G5" s="48">
        <v>5.3285714285714301</v>
      </c>
      <c r="H5" s="121">
        <v>5.4240000000000004</v>
      </c>
      <c r="I5" s="48">
        <v>5.41</v>
      </c>
      <c r="J5" s="48">
        <v>5.36</v>
      </c>
      <c r="K5" s="48">
        <v>5.3733333333333331</v>
      </c>
      <c r="L5" s="47">
        <v>5.3</v>
      </c>
      <c r="M5" s="49">
        <f t="shared" si="0"/>
        <v>5.3740854840352927</v>
      </c>
      <c r="N5" s="49">
        <f t="shared" si="1"/>
        <v>9.642857142857153E-2</v>
      </c>
      <c r="O5" s="22">
        <v>5.0999999999999996</v>
      </c>
      <c r="P5" s="23">
        <v>5.5</v>
      </c>
      <c r="Q5" s="54">
        <f t="shared" ref="Q5:Q20" si="2">M5/M$3*100</f>
        <v>100.27432145135688</v>
      </c>
    </row>
    <row r="6" spans="1:19" s="24" customFormat="1" ht="15.95" customHeight="1" x14ac:dyDescent="0.25">
      <c r="A6" s="87">
        <v>4</v>
      </c>
      <c r="B6" s="48">
        <v>5.3473684210526296</v>
      </c>
      <c r="C6" s="48">
        <v>5.3308139534883709</v>
      </c>
      <c r="D6" s="49">
        <v>5.3429411764705872</v>
      </c>
      <c r="E6" s="49">
        <v>5.3870000000000005</v>
      </c>
      <c r="F6" s="48">
        <v>5.4421052631578952</v>
      </c>
      <c r="G6" s="48">
        <v>5.3525</v>
      </c>
      <c r="H6" s="48">
        <v>5.4219999999999997</v>
      </c>
      <c r="I6" s="48">
        <v>5.4</v>
      </c>
      <c r="J6" s="48">
        <v>5.35</v>
      </c>
      <c r="K6" s="48">
        <v>5.4000000000000012</v>
      </c>
      <c r="L6" s="47">
        <v>5.3</v>
      </c>
      <c r="M6" s="49">
        <f t="shared" si="0"/>
        <v>5.3774728814169475</v>
      </c>
      <c r="N6" s="49">
        <f t="shared" si="1"/>
        <v>0.11129130966952427</v>
      </c>
      <c r="O6" s="22">
        <v>5.0999999999999996</v>
      </c>
      <c r="P6" s="23">
        <v>5.5</v>
      </c>
      <c r="Q6" s="54">
        <f t="shared" si="2"/>
        <v>100.33752643291898</v>
      </c>
    </row>
    <row r="7" spans="1:19" s="24" customFormat="1" ht="15.95" customHeight="1" x14ac:dyDescent="0.25">
      <c r="A7" s="87">
        <v>5</v>
      </c>
      <c r="B7" s="48">
        <v>5.3478124999999999</v>
      </c>
      <c r="C7" s="48">
        <v>5.3282795698924739</v>
      </c>
      <c r="D7" s="49">
        <v>5.3705555555555557</v>
      </c>
      <c r="E7" s="49">
        <v>5.3689999999999998</v>
      </c>
      <c r="F7" s="48">
        <v>5.3947368421052646</v>
      </c>
      <c r="G7" s="48">
        <v>5.3522222222222231</v>
      </c>
      <c r="H7" s="48">
        <v>5.5030000000000001</v>
      </c>
      <c r="I7" s="48">
        <v>5.39</v>
      </c>
      <c r="J7" s="49">
        <v>5.35</v>
      </c>
      <c r="K7" s="48">
        <v>5.4071428571428575</v>
      </c>
      <c r="L7" s="47">
        <v>5.3</v>
      </c>
      <c r="M7" s="49">
        <f t="shared" si="0"/>
        <v>5.3812749546918379</v>
      </c>
      <c r="N7" s="49">
        <f t="shared" si="1"/>
        <v>0.17472043010752625</v>
      </c>
      <c r="O7" s="22">
        <v>5.0999999999999996</v>
      </c>
      <c r="P7" s="23">
        <v>5.5</v>
      </c>
      <c r="Q7" s="54">
        <f t="shared" si="2"/>
        <v>100.40846879490419</v>
      </c>
    </row>
    <row r="8" spans="1:19" s="24" customFormat="1" ht="15.95" customHeight="1" x14ac:dyDescent="0.25">
      <c r="A8" s="87">
        <v>6</v>
      </c>
      <c r="B8" s="48">
        <v>5.3447058823529394</v>
      </c>
      <c r="C8" s="48">
        <v>5.3843749999999986</v>
      </c>
      <c r="D8" s="49">
        <v>5.3727777777777792</v>
      </c>
      <c r="E8" s="49">
        <v>5.3710000000000004</v>
      </c>
      <c r="F8" s="48">
        <v>5.404545454545457</v>
      </c>
      <c r="G8" s="48">
        <v>5.3613636363636354</v>
      </c>
      <c r="H8" s="48">
        <v>5.4109999999999996</v>
      </c>
      <c r="I8" s="48">
        <v>5.4</v>
      </c>
      <c r="J8" s="48">
        <v>5.34</v>
      </c>
      <c r="K8" s="48">
        <v>5.3933333333333335</v>
      </c>
      <c r="L8" s="47">
        <v>5.3</v>
      </c>
      <c r="M8" s="49">
        <f t="shared" si="0"/>
        <v>5.3783101084373142</v>
      </c>
      <c r="N8" s="49">
        <f t="shared" si="1"/>
        <v>7.099999999999973E-2</v>
      </c>
      <c r="O8" s="22">
        <v>5.0999999999999996</v>
      </c>
      <c r="P8" s="23">
        <v>5.5</v>
      </c>
      <c r="Q8" s="54">
        <f t="shared" si="2"/>
        <v>100.35314813667068</v>
      </c>
    </row>
    <row r="9" spans="1:19" s="24" customFormat="1" ht="15.95" customHeight="1" x14ac:dyDescent="0.25">
      <c r="A9" s="87">
        <v>7</v>
      </c>
      <c r="B9" s="48">
        <v>5.328333333333334</v>
      </c>
      <c r="C9" s="48">
        <v>5.3931428571428555</v>
      </c>
      <c r="D9" s="49">
        <v>5.3711111111111096</v>
      </c>
      <c r="E9" s="49">
        <v>5.375</v>
      </c>
      <c r="F9" s="48">
        <v>5.4100000000000019</v>
      </c>
      <c r="G9" s="48">
        <v>5.3860714285714293</v>
      </c>
      <c r="H9" s="121">
        <v>5.4450000000000003</v>
      </c>
      <c r="I9" s="48">
        <v>5.4</v>
      </c>
      <c r="J9" s="48">
        <v>5.35</v>
      </c>
      <c r="K9" s="48">
        <v>5.38</v>
      </c>
      <c r="L9" s="47">
        <v>5.3</v>
      </c>
      <c r="M9" s="49">
        <f t="shared" si="0"/>
        <v>5.383865873015873</v>
      </c>
      <c r="N9" s="49">
        <f t="shared" si="1"/>
        <v>0.11666666666666625</v>
      </c>
      <c r="O9" s="22">
        <v>5.0999999999999996</v>
      </c>
      <c r="P9" s="23">
        <v>5.5</v>
      </c>
      <c r="Q9" s="54">
        <f t="shared" si="2"/>
        <v>100.45681238334363</v>
      </c>
    </row>
    <row r="10" spans="1:19" s="24" customFormat="1" ht="15.95" customHeight="1" x14ac:dyDescent="0.25">
      <c r="A10" s="87">
        <v>8</v>
      </c>
      <c r="B10" s="48">
        <v>5.332692307692307</v>
      </c>
      <c r="C10" s="48">
        <v>5.408199999999999</v>
      </c>
      <c r="D10" s="49">
        <v>5.3863157894736853</v>
      </c>
      <c r="E10" s="49">
        <v>5.367</v>
      </c>
      <c r="F10" s="48">
        <v>5.4250000000000016</v>
      </c>
      <c r="G10" s="48">
        <v>5.3537931034482744</v>
      </c>
      <c r="H10" s="48">
        <v>5.4329999999999998</v>
      </c>
      <c r="I10" s="48">
        <v>5.4</v>
      </c>
      <c r="J10" s="48">
        <v>5.36</v>
      </c>
      <c r="K10" s="48">
        <v>5.3571428571428568</v>
      </c>
      <c r="L10" s="47">
        <v>5.3</v>
      </c>
      <c r="M10" s="49">
        <f t="shared" si="0"/>
        <v>5.3823144057757117</v>
      </c>
      <c r="N10" s="49">
        <f t="shared" si="1"/>
        <v>0.10030769230769288</v>
      </c>
      <c r="O10" s="22">
        <v>5.0999999999999996</v>
      </c>
      <c r="P10" s="23">
        <v>5.5</v>
      </c>
      <c r="Q10" s="54">
        <f t="shared" si="2"/>
        <v>100.42786376962631</v>
      </c>
    </row>
    <row r="11" spans="1:19" s="24" customFormat="1" ht="15.95" customHeight="1" x14ac:dyDescent="0.25">
      <c r="A11" s="87">
        <v>9</v>
      </c>
      <c r="B11" s="48">
        <v>5.3390909090909098</v>
      </c>
      <c r="C11" s="48">
        <v>5.4107608695652196</v>
      </c>
      <c r="D11" s="49">
        <v>5.370000000000001</v>
      </c>
      <c r="E11" s="49">
        <v>5.3689999999999998</v>
      </c>
      <c r="F11" s="48">
        <v>5.4100000000000019</v>
      </c>
      <c r="G11" s="48">
        <v>5.3446666666666669</v>
      </c>
      <c r="H11" s="121">
        <v>5.42</v>
      </c>
      <c r="I11" s="48">
        <v>5.4</v>
      </c>
      <c r="J11" s="48">
        <v>5.35</v>
      </c>
      <c r="K11" s="48">
        <v>5.3466666666666658</v>
      </c>
      <c r="L11" s="47">
        <v>5.3</v>
      </c>
      <c r="M11" s="49">
        <f t="shared" si="0"/>
        <v>5.3760185111989465</v>
      </c>
      <c r="N11" s="49">
        <f t="shared" si="1"/>
        <v>8.0909090909090153E-2</v>
      </c>
      <c r="O11" s="22">
        <v>5.0999999999999996</v>
      </c>
      <c r="P11" s="23">
        <v>5.5</v>
      </c>
      <c r="Q11" s="54">
        <f t="shared" si="2"/>
        <v>100.31038953917542</v>
      </c>
    </row>
    <row r="12" spans="1:19" s="24" customFormat="1" ht="15.95" customHeight="1" x14ac:dyDescent="0.25">
      <c r="A12" s="87">
        <v>10</v>
      </c>
      <c r="B12" s="48">
        <v>5.3444999999999983</v>
      </c>
      <c r="C12" s="48">
        <v>5.4085057471264379</v>
      </c>
      <c r="D12" s="49">
        <v>5.3650000000000002</v>
      </c>
      <c r="E12" s="49">
        <v>5.3550000000000004</v>
      </c>
      <c r="F12" s="48">
        <v>5.4333333333333353</v>
      </c>
      <c r="G12" s="48">
        <v>5.3463636363636367</v>
      </c>
      <c r="H12" s="48">
        <v>5.4329999999999998</v>
      </c>
      <c r="I12" s="48">
        <v>5.4</v>
      </c>
      <c r="J12" s="48">
        <v>5.35</v>
      </c>
      <c r="K12" s="48">
        <v>5.3785714285714281</v>
      </c>
      <c r="L12" s="47">
        <v>5.3</v>
      </c>
      <c r="M12" s="49">
        <f t="shared" si="0"/>
        <v>5.3814274145394831</v>
      </c>
      <c r="N12" s="49">
        <f t="shared" si="1"/>
        <v>8.8833333333337094E-2</v>
      </c>
      <c r="O12" s="22">
        <v>5.0999999999999996</v>
      </c>
      <c r="P12" s="23">
        <v>5.5</v>
      </c>
      <c r="Q12" s="54">
        <f t="shared" si="2"/>
        <v>100.4113135222195</v>
      </c>
    </row>
    <row r="13" spans="1:19" s="24" customFormat="1" ht="15.95" customHeight="1" x14ac:dyDescent="0.25">
      <c r="A13" s="87">
        <v>11</v>
      </c>
      <c r="B13" s="48">
        <v>5.3424999999999994</v>
      </c>
      <c r="C13" s="48">
        <v>5.4147368421052642</v>
      </c>
      <c r="D13" s="49">
        <v>5.3468421052631578</v>
      </c>
      <c r="E13" s="49">
        <v>5.3579999999999997</v>
      </c>
      <c r="F13" s="48">
        <v>5.4250000000000025</v>
      </c>
      <c r="G13" s="48">
        <v>5.3282352941176487</v>
      </c>
      <c r="H13" s="121">
        <v>5.44</v>
      </c>
      <c r="I13" s="48">
        <v>5.4</v>
      </c>
      <c r="J13" s="48">
        <v>5.35</v>
      </c>
      <c r="K13" s="48">
        <v>5.366666666666668</v>
      </c>
      <c r="L13" s="47">
        <v>5.3</v>
      </c>
      <c r="M13" s="49">
        <f t="shared" si="0"/>
        <v>5.3771980908152734</v>
      </c>
      <c r="N13" s="49">
        <f t="shared" si="1"/>
        <v>0.11176470588235166</v>
      </c>
      <c r="O13" s="22">
        <v>5.0999999999999996</v>
      </c>
      <c r="P13" s="23">
        <v>5.5</v>
      </c>
      <c r="Q13" s="54">
        <f t="shared" si="2"/>
        <v>100.33239915289971</v>
      </c>
    </row>
    <row r="14" spans="1:19" s="24" customFormat="1" ht="15.95" customHeight="1" x14ac:dyDescent="0.25">
      <c r="A14" s="87">
        <v>12</v>
      </c>
      <c r="B14" s="48">
        <v>5.3459999999999992</v>
      </c>
      <c r="C14" s="48">
        <v>5.4185964912280706</v>
      </c>
      <c r="D14" s="49">
        <v>5.3604761904761906</v>
      </c>
      <c r="E14" s="49">
        <v>5.367</v>
      </c>
      <c r="F14" s="48">
        <v>5.4263157894736853</v>
      </c>
      <c r="G14" s="124">
        <v>5.3282352941176487</v>
      </c>
      <c r="H14" s="48">
        <v>5.4320000000000004</v>
      </c>
      <c r="I14" s="48">
        <v>5.41</v>
      </c>
      <c r="J14" s="48">
        <v>5.37</v>
      </c>
      <c r="K14" s="48">
        <v>5.3923076923076918</v>
      </c>
      <c r="L14" s="47">
        <v>5.3</v>
      </c>
      <c r="M14" s="49">
        <f t="shared" si="0"/>
        <v>5.3850931457603277</v>
      </c>
      <c r="N14" s="49">
        <f t="shared" si="1"/>
        <v>0.10376470588235165</v>
      </c>
      <c r="O14" s="22">
        <v>5.0999999999999996</v>
      </c>
      <c r="P14" s="23">
        <v>5.5</v>
      </c>
      <c r="Q14" s="54">
        <f t="shared" si="2"/>
        <v>100.47971189658202</v>
      </c>
    </row>
    <row r="15" spans="1:19" s="24" customFormat="1" ht="15.95" customHeight="1" x14ac:dyDescent="0.25">
      <c r="A15" s="87">
        <v>1</v>
      </c>
      <c r="B15" s="48">
        <v>5.3479999999999981</v>
      </c>
      <c r="C15" s="48">
        <v>5.4115384615384619</v>
      </c>
      <c r="D15" s="49">
        <v>5.3481249999999996</v>
      </c>
      <c r="E15" s="49">
        <v>5.4030000000000005</v>
      </c>
      <c r="F15" s="48">
        <v>5.4300000000000015</v>
      </c>
      <c r="G15" s="48">
        <v>5.3804545454545449</v>
      </c>
      <c r="H15" s="121">
        <v>5.4089999999999998</v>
      </c>
      <c r="I15" s="48">
        <v>5.4</v>
      </c>
      <c r="J15" s="48">
        <v>5.34</v>
      </c>
      <c r="K15" s="48">
        <v>5.34</v>
      </c>
      <c r="L15" s="47">
        <v>5.3</v>
      </c>
      <c r="M15" s="49">
        <f t="shared" si="0"/>
        <v>5.3810118006993006</v>
      </c>
      <c r="N15" s="49">
        <f t="shared" si="1"/>
        <v>9.0000000000001634E-2</v>
      </c>
      <c r="O15" s="22">
        <v>5.0999999999999996</v>
      </c>
      <c r="P15" s="23">
        <v>5.5</v>
      </c>
      <c r="Q15" s="54">
        <f t="shared" si="2"/>
        <v>100.40355864077337</v>
      </c>
      <c r="R15" s="31"/>
    </row>
    <row r="16" spans="1:19" s="24" customFormat="1" ht="15.95" customHeight="1" x14ac:dyDescent="0.25">
      <c r="A16" s="87">
        <v>2</v>
      </c>
      <c r="B16" s="48">
        <v>5.3435000000000006</v>
      </c>
      <c r="C16" s="48">
        <v>5.3516129032258073</v>
      </c>
      <c r="D16" s="49">
        <v>5.3677777777777784</v>
      </c>
      <c r="E16" s="49">
        <v>5.41</v>
      </c>
      <c r="F16" s="48">
        <v>5.4100000000000019</v>
      </c>
      <c r="G16" s="48">
        <v>5.3919565217391314</v>
      </c>
      <c r="H16" s="121">
        <v>5.4189999999999996</v>
      </c>
      <c r="I16" s="48">
        <v>5.41</v>
      </c>
      <c r="J16" s="48">
        <v>5.36</v>
      </c>
      <c r="K16" s="48">
        <v>5.371428571428571</v>
      </c>
      <c r="L16" s="47">
        <v>5.3</v>
      </c>
      <c r="M16" s="49">
        <f t="shared" si="0"/>
        <v>5.3835275774171283</v>
      </c>
      <c r="N16" s="49">
        <f t="shared" si="1"/>
        <v>7.5499999999999012E-2</v>
      </c>
      <c r="O16" s="22">
        <v>5.0999999999999996</v>
      </c>
      <c r="P16" s="23">
        <v>5.5</v>
      </c>
      <c r="Q16" s="54">
        <f t="shared" si="2"/>
        <v>100.45050017232376</v>
      </c>
      <c r="R16" s="31"/>
    </row>
    <row r="17" spans="1:18" s="24" customFormat="1" ht="15.95" customHeight="1" x14ac:dyDescent="0.25">
      <c r="A17" s="87">
        <v>3</v>
      </c>
      <c r="B17" s="48">
        <v>5.3456250000000001</v>
      </c>
      <c r="C17" s="48">
        <v>5.346987951807229</v>
      </c>
      <c r="D17" s="49">
        <v>5.3663157894736857</v>
      </c>
      <c r="E17" s="49">
        <v>5.41</v>
      </c>
      <c r="F17" s="48">
        <v>5.4142857142857137</v>
      </c>
      <c r="G17" s="48">
        <v>5.3947391304347834</v>
      </c>
      <c r="H17" s="48">
        <v>5.4379999999999997</v>
      </c>
      <c r="I17" s="48">
        <v>5.4</v>
      </c>
      <c r="J17" s="48">
        <v>5.36</v>
      </c>
      <c r="K17" s="48">
        <v>5.3866666666666676</v>
      </c>
      <c r="L17" s="47">
        <v>5.3</v>
      </c>
      <c r="M17" s="49">
        <f t="shared" si="0"/>
        <v>5.3862620252668085</v>
      </c>
      <c r="N17" s="49">
        <f t="shared" si="1"/>
        <v>9.2374999999999652E-2</v>
      </c>
      <c r="O17" s="22">
        <v>5.0999999999999996</v>
      </c>
      <c r="P17" s="23">
        <v>5.5</v>
      </c>
      <c r="Q17" s="54">
        <f t="shared" si="2"/>
        <v>100.50152185842929</v>
      </c>
      <c r="R17" s="31"/>
    </row>
    <row r="18" spans="1:18" s="24" customFormat="1" ht="15.95" customHeight="1" x14ac:dyDescent="0.25">
      <c r="A18" s="87">
        <v>4</v>
      </c>
      <c r="B18" s="48">
        <v>5.348461538461537</v>
      </c>
      <c r="C18" s="48">
        <v>5.3527956989247301</v>
      </c>
      <c r="D18" s="49">
        <v>5.3589473684210516</v>
      </c>
      <c r="E18" s="49">
        <v>5.4160000000000004</v>
      </c>
      <c r="F18" s="48">
        <v>5.4428571428571422</v>
      </c>
      <c r="G18" s="48">
        <v>5.3973749999999994</v>
      </c>
      <c r="H18" s="121">
        <v>5.444</v>
      </c>
      <c r="I18" s="48">
        <v>5.4</v>
      </c>
      <c r="J18" s="48">
        <v>5.37</v>
      </c>
      <c r="K18" s="48">
        <v>5.366666666666668</v>
      </c>
      <c r="L18" s="47">
        <v>5.3</v>
      </c>
      <c r="M18" s="49">
        <f t="shared" si="0"/>
        <v>5.389710341533112</v>
      </c>
      <c r="N18" s="49">
        <f t="shared" si="1"/>
        <v>9.5538461538462904E-2</v>
      </c>
      <c r="O18" s="22">
        <v>5.0999999999999996</v>
      </c>
      <c r="P18" s="23">
        <v>5.5</v>
      </c>
      <c r="Q18" s="54">
        <f t="shared" si="2"/>
        <v>100.56586351707624</v>
      </c>
      <c r="R18" s="31"/>
    </row>
    <row r="19" spans="1:18" s="24" customFormat="1" ht="15.95" customHeight="1" x14ac:dyDescent="0.25">
      <c r="A19" s="87">
        <v>5</v>
      </c>
      <c r="B19" s="48">
        <v>5.3486363636363627</v>
      </c>
      <c r="C19" s="48">
        <v>5.3949999999999996</v>
      </c>
      <c r="D19" s="49">
        <v>5.3712499999999999</v>
      </c>
      <c r="E19" s="49">
        <v>5.41</v>
      </c>
      <c r="F19" s="48">
        <v>5.4249999999999998</v>
      </c>
      <c r="G19" s="48">
        <v>5.4094736842105258</v>
      </c>
      <c r="H19" s="48">
        <v>5.4260000000000002</v>
      </c>
      <c r="I19" s="48">
        <v>5.4</v>
      </c>
      <c r="J19" s="48">
        <v>5.37</v>
      </c>
      <c r="K19" s="48">
        <v>5.3684210526315796</v>
      </c>
      <c r="L19" s="47">
        <v>5.3</v>
      </c>
      <c r="M19" s="49">
        <f t="shared" si="0"/>
        <v>5.3923781100478472</v>
      </c>
      <c r="N19" s="49">
        <f t="shared" si="1"/>
        <v>7.7363636363637411E-2</v>
      </c>
      <c r="O19" s="22">
        <v>5.0999999999999996</v>
      </c>
      <c r="P19" s="23">
        <v>5.5</v>
      </c>
      <c r="Q19" s="54">
        <f t="shared" si="2"/>
        <v>100.61564104264762</v>
      </c>
      <c r="R19" s="31"/>
    </row>
    <row r="20" spans="1:18" s="24" customFormat="1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5.3</v>
      </c>
      <c r="M20" s="49"/>
      <c r="N20" s="49">
        <f t="shared" si="1"/>
        <v>0</v>
      </c>
      <c r="O20" s="22">
        <v>5.0999999999999996</v>
      </c>
      <c r="P20" s="23">
        <v>5.5</v>
      </c>
      <c r="Q20" s="54">
        <f t="shared" si="2"/>
        <v>0</v>
      </c>
      <c r="R20" s="31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W48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8.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15" t="s">
        <v>56</v>
      </c>
    </row>
    <row r="2" spans="1:18" ht="16.5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99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7">
        <v>87.486486486486484</v>
      </c>
      <c r="C3" s="47">
        <v>89.880434782608702</v>
      </c>
      <c r="D3" s="42">
        <v>84.5</v>
      </c>
      <c r="E3" s="125"/>
      <c r="F3" s="47"/>
      <c r="G3" s="47">
        <v>84.625</v>
      </c>
      <c r="H3" s="47"/>
      <c r="I3" s="47">
        <v>85.9</v>
      </c>
      <c r="J3" s="47"/>
      <c r="K3" s="47"/>
      <c r="L3" s="45">
        <v>86</v>
      </c>
      <c r="M3" s="42">
        <f t="shared" ref="M3:M12" si="0">AVERAGE(B3:K3)</f>
        <v>86.47838425381903</v>
      </c>
      <c r="N3" s="42">
        <f>MAX(B3:K3)-MIN(B3:K3)</f>
        <v>5.3804347826087024</v>
      </c>
      <c r="O3" s="40">
        <v>77</v>
      </c>
      <c r="P3" s="41">
        <v>95</v>
      </c>
      <c r="Q3" s="54">
        <f>M3/M3*100</f>
        <v>100</v>
      </c>
    </row>
    <row r="4" spans="1:18" ht="15.95" customHeight="1" x14ac:dyDescent="0.25">
      <c r="A4" s="87">
        <v>2</v>
      </c>
      <c r="B4" s="47">
        <v>87.705882352941174</v>
      </c>
      <c r="C4" s="47">
        <v>89.721052631578942</v>
      </c>
      <c r="D4" s="42">
        <v>82.829411764705895</v>
      </c>
      <c r="E4" s="125"/>
      <c r="F4" s="47">
        <v>87.3125</v>
      </c>
      <c r="G4" s="47">
        <v>84.862068965517238</v>
      </c>
      <c r="H4" s="47"/>
      <c r="I4" s="47">
        <v>86.6</v>
      </c>
      <c r="J4" s="47">
        <v>83.5</v>
      </c>
      <c r="K4" s="47"/>
      <c r="L4" s="45">
        <v>86</v>
      </c>
      <c r="M4" s="42">
        <f t="shared" si="0"/>
        <v>86.075845102106186</v>
      </c>
      <c r="N4" s="42">
        <f t="shared" ref="N4:N20" si="1">MAX(B4:K4)-MIN(B4:K4)</f>
        <v>6.8916408668730469</v>
      </c>
      <c r="O4" s="40">
        <v>77</v>
      </c>
      <c r="P4" s="41">
        <v>95</v>
      </c>
      <c r="Q4" s="54">
        <f>M4/M$3*100</f>
        <v>99.534520498751036</v>
      </c>
    </row>
    <row r="5" spans="1:18" ht="15.95" customHeight="1" x14ac:dyDescent="0.25">
      <c r="A5" s="87">
        <v>3</v>
      </c>
      <c r="B5" s="47">
        <v>87.631578947368425</v>
      </c>
      <c r="C5" s="47">
        <v>87.639999999999986</v>
      </c>
      <c r="D5" s="42">
        <v>85.29</v>
      </c>
      <c r="E5" s="125"/>
      <c r="F5" s="47">
        <v>88.85</v>
      </c>
      <c r="G5" s="47">
        <v>84.571428571428569</v>
      </c>
      <c r="H5" s="47"/>
      <c r="I5" s="47">
        <v>87.3</v>
      </c>
      <c r="J5" s="47">
        <v>84.23</v>
      </c>
      <c r="K5" s="47"/>
      <c r="L5" s="45">
        <v>86</v>
      </c>
      <c r="M5" s="42">
        <f t="shared" si="0"/>
        <v>86.501858216970987</v>
      </c>
      <c r="N5" s="42">
        <f t="shared" si="1"/>
        <v>4.6199999999999903</v>
      </c>
      <c r="O5" s="40">
        <v>77</v>
      </c>
      <c r="P5" s="41">
        <v>95</v>
      </c>
      <c r="Q5" s="54">
        <f t="shared" ref="Q5:Q20" si="2">M5/M$3*100</f>
        <v>100.02714431282973</v>
      </c>
    </row>
    <row r="6" spans="1:18" ht="15.95" customHeight="1" x14ac:dyDescent="0.25">
      <c r="A6" s="87">
        <v>4</v>
      </c>
      <c r="B6" s="47">
        <v>87.026315789473685</v>
      </c>
      <c r="C6" s="47">
        <v>86.305813953488396</v>
      </c>
      <c r="D6" s="42">
        <v>85.283333333333317</v>
      </c>
      <c r="E6" s="125"/>
      <c r="F6" s="47">
        <v>86.421052631578945</v>
      </c>
      <c r="G6" s="47">
        <v>84.672222222222217</v>
      </c>
      <c r="H6" s="47"/>
      <c r="I6" s="47">
        <v>86.5</v>
      </c>
      <c r="J6" s="47">
        <v>84.15</v>
      </c>
      <c r="K6" s="47"/>
      <c r="L6" s="45">
        <v>86</v>
      </c>
      <c r="M6" s="42">
        <f t="shared" si="0"/>
        <v>85.765533990013779</v>
      </c>
      <c r="N6" s="42">
        <f t="shared" si="1"/>
        <v>2.8763157894736793</v>
      </c>
      <c r="O6" s="40">
        <v>77</v>
      </c>
      <c r="P6" s="41">
        <v>95</v>
      </c>
      <c r="Q6" s="54">
        <f t="shared" si="2"/>
        <v>99.175689659380083</v>
      </c>
    </row>
    <row r="7" spans="1:18" ht="15.95" customHeight="1" x14ac:dyDescent="0.25">
      <c r="A7" s="87">
        <v>5</v>
      </c>
      <c r="B7" s="47">
        <v>86.28125</v>
      </c>
      <c r="C7" s="47">
        <v>83.072619047619071</v>
      </c>
      <c r="D7" s="42">
        <v>84.258823529411771</v>
      </c>
      <c r="E7" s="125"/>
      <c r="F7" s="47">
        <v>86.84210526315789</v>
      </c>
      <c r="G7" s="47">
        <v>84.637931034482762</v>
      </c>
      <c r="H7" s="47"/>
      <c r="I7" s="47">
        <v>86.3</v>
      </c>
      <c r="J7" s="42">
        <v>83.78</v>
      </c>
      <c r="K7" s="47"/>
      <c r="L7" s="45">
        <v>86</v>
      </c>
      <c r="M7" s="42">
        <f t="shared" si="0"/>
        <v>85.024675553524503</v>
      </c>
      <c r="N7" s="42">
        <f t="shared" si="1"/>
        <v>3.7694862155388194</v>
      </c>
      <c r="O7" s="40">
        <v>77</v>
      </c>
      <c r="P7" s="41">
        <v>95</v>
      </c>
      <c r="Q7" s="54">
        <f t="shared" si="2"/>
        <v>98.318991834967903</v>
      </c>
    </row>
    <row r="8" spans="1:18" ht="15.95" customHeight="1" x14ac:dyDescent="0.25">
      <c r="A8" s="87">
        <v>6</v>
      </c>
      <c r="B8" s="47">
        <v>88.735294117647058</v>
      </c>
      <c r="C8" s="47">
        <v>87.714772727272745</v>
      </c>
      <c r="D8" s="42">
        <v>88.152631578947364</v>
      </c>
      <c r="E8" s="125"/>
      <c r="F8" s="47">
        <v>88.045454545454547</v>
      </c>
      <c r="G8" s="47">
        <v>84.521739130434781</v>
      </c>
      <c r="H8" s="47"/>
      <c r="I8" s="47">
        <v>86.6</v>
      </c>
      <c r="J8" s="47">
        <v>82</v>
      </c>
      <c r="K8" s="47"/>
      <c r="L8" s="45">
        <v>86</v>
      </c>
      <c r="M8" s="42">
        <f t="shared" si="0"/>
        <v>86.538556014250943</v>
      </c>
      <c r="N8" s="42">
        <f t="shared" si="1"/>
        <v>6.735294117647058</v>
      </c>
      <c r="O8" s="40">
        <v>77</v>
      </c>
      <c r="P8" s="41">
        <v>95</v>
      </c>
      <c r="Q8" s="54">
        <f t="shared" si="2"/>
        <v>100.0695801164084</v>
      </c>
    </row>
    <row r="9" spans="1:18" ht="15.95" customHeight="1" x14ac:dyDescent="0.25">
      <c r="A9" s="87">
        <v>7</v>
      </c>
      <c r="B9" s="47">
        <v>88.166666666666671</v>
      </c>
      <c r="C9" s="47">
        <v>88.267816091954003</v>
      </c>
      <c r="D9" s="42">
        <v>93.605882352941165</v>
      </c>
      <c r="E9" s="125"/>
      <c r="F9" s="47">
        <v>86.2</v>
      </c>
      <c r="G9" s="47">
        <v>86.089285714285708</v>
      </c>
      <c r="H9" s="47"/>
      <c r="I9" s="47">
        <v>87.7</v>
      </c>
      <c r="J9" s="47">
        <v>81.44</v>
      </c>
      <c r="K9" s="47"/>
      <c r="L9" s="45">
        <v>86</v>
      </c>
      <c r="M9" s="42">
        <f t="shared" si="0"/>
        <v>87.352807260835363</v>
      </c>
      <c r="N9" s="42">
        <f t="shared" si="1"/>
        <v>12.165882352941168</v>
      </c>
      <c r="O9" s="40">
        <v>77</v>
      </c>
      <c r="P9" s="41">
        <v>95</v>
      </c>
      <c r="Q9" s="54">
        <f t="shared" si="2"/>
        <v>101.01114632813891</v>
      </c>
    </row>
    <row r="10" spans="1:18" ht="15.95" customHeight="1" x14ac:dyDescent="0.25">
      <c r="A10" s="87">
        <v>8</v>
      </c>
      <c r="B10" s="47">
        <v>88</v>
      </c>
      <c r="C10" s="47">
        <v>87.034883720930239</v>
      </c>
      <c r="D10" s="42">
        <v>95.535294117647055</v>
      </c>
      <c r="E10" s="125"/>
      <c r="F10" s="47">
        <v>88.7</v>
      </c>
      <c r="G10" s="47">
        <v>92.08620689655173</v>
      </c>
      <c r="H10" s="47"/>
      <c r="I10" s="47">
        <v>88</v>
      </c>
      <c r="J10" s="47">
        <v>82</v>
      </c>
      <c r="K10" s="47"/>
      <c r="L10" s="45">
        <v>86</v>
      </c>
      <c r="M10" s="42">
        <f t="shared" si="0"/>
        <v>88.765197819304149</v>
      </c>
      <c r="N10" s="42">
        <f t="shared" si="1"/>
        <v>13.535294117647055</v>
      </c>
      <c r="O10" s="40">
        <v>77</v>
      </c>
      <c r="P10" s="41">
        <v>95</v>
      </c>
      <c r="Q10" s="54">
        <f t="shared" si="2"/>
        <v>102.64437591568915</v>
      </c>
    </row>
    <row r="11" spans="1:18" ht="15.95" customHeight="1" x14ac:dyDescent="0.25">
      <c r="A11" s="87">
        <v>9</v>
      </c>
      <c r="B11" s="47">
        <v>90.181818181818187</v>
      </c>
      <c r="C11" s="47">
        <v>88.369318181818187</v>
      </c>
      <c r="D11" s="42">
        <v>91.042105263157879</v>
      </c>
      <c r="E11" s="125"/>
      <c r="F11" s="47">
        <v>88.65</v>
      </c>
      <c r="G11" s="47">
        <v>91.2</v>
      </c>
      <c r="H11" s="47"/>
      <c r="I11" s="47">
        <v>87.6</v>
      </c>
      <c r="J11" s="47">
        <v>81</v>
      </c>
      <c r="K11" s="47"/>
      <c r="L11" s="45">
        <v>86</v>
      </c>
      <c r="M11" s="42">
        <f t="shared" si="0"/>
        <v>88.291891660970592</v>
      </c>
      <c r="N11" s="42">
        <f t="shared" si="1"/>
        <v>10.200000000000003</v>
      </c>
      <c r="O11" s="40">
        <v>77</v>
      </c>
      <c r="P11" s="41">
        <v>95</v>
      </c>
      <c r="Q11" s="54">
        <f t="shared" si="2"/>
        <v>102.09706439684258</v>
      </c>
    </row>
    <row r="12" spans="1:18" ht="15.95" customHeight="1" x14ac:dyDescent="0.25">
      <c r="A12" s="87">
        <v>10</v>
      </c>
      <c r="B12" s="47">
        <v>88.2</v>
      </c>
      <c r="C12" s="47">
        <v>86.708974358974359</v>
      </c>
      <c r="D12" s="42">
        <v>88.956249999999997</v>
      </c>
      <c r="E12" s="125"/>
      <c r="F12" s="47">
        <v>88</v>
      </c>
      <c r="G12" s="47">
        <v>93.005208333333329</v>
      </c>
      <c r="H12" s="47"/>
      <c r="I12" s="47">
        <v>87.5</v>
      </c>
      <c r="J12" s="47">
        <v>87.8</v>
      </c>
      <c r="K12" s="47"/>
      <c r="L12" s="45">
        <v>86</v>
      </c>
      <c r="M12" s="42">
        <f t="shared" si="0"/>
        <v>88.595776098901098</v>
      </c>
      <c r="N12" s="42">
        <f t="shared" si="1"/>
        <v>6.2962339743589695</v>
      </c>
      <c r="O12" s="40">
        <v>77</v>
      </c>
      <c r="P12" s="41">
        <v>95</v>
      </c>
      <c r="Q12" s="54">
        <f t="shared" si="2"/>
        <v>102.44846369801198</v>
      </c>
    </row>
    <row r="13" spans="1:18" ht="15.95" customHeight="1" x14ac:dyDescent="0.25">
      <c r="A13" s="87">
        <v>11</v>
      </c>
      <c r="B13" s="47">
        <v>87.9</v>
      </c>
      <c r="C13" s="47">
        <v>89.41030927835051</v>
      </c>
      <c r="D13" s="42">
        <v>94.671428571428578</v>
      </c>
      <c r="E13" s="125"/>
      <c r="F13" s="47">
        <v>88.45</v>
      </c>
      <c r="G13" s="47">
        <v>85.088235294117652</v>
      </c>
      <c r="H13" s="47"/>
      <c r="I13" s="47">
        <v>86.3</v>
      </c>
      <c r="J13" s="47">
        <v>87.79</v>
      </c>
      <c r="K13" s="47"/>
      <c r="L13" s="45">
        <v>86</v>
      </c>
      <c r="M13" s="42">
        <f t="shared" ref="M13:M19" si="3">AVERAGE(B13:K13)</f>
        <v>88.515710449128093</v>
      </c>
      <c r="N13" s="42">
        <f t="shared" si="1"/>
        <v>9.5831932773109259</v>
      </c>
      <c r="O13" s="40">
        <v>77</v>
      </c>
      <c r="P13" s="41">
        <v>95</v>
      </c>
      <c r="Q13" s="54">
        <f>M13/M$3*100</f>
        <v>102.35587911694719</v>
      </c>
    </row>
    <row r="14" spans="1:18" ht="15.95" customHeight="1" x14ac:dyDescent="0.25">
      <c r="A14" s="87">
        <v>12</v>
      </c>
      <c r="B14" s="47">
        <v>89.05</v>
      </c>
      <c r="C14" s="47">
        <v>89.84375</v>
      </c>
      <c r="D14" s="42">
        <v>86.678947368421063</v>
      </c>
      <c r="E14" s="125"/>
      <c r="F14" s="47">
        <v>89.78947368421052</v>
      </c>
      <c r="G14" s="46">
        <v>85.088235294117652</v>
      </c>
      <c r="H14" s="47"/>
      <c r="I14" s="47">
        <v>87.6</v>
      </c>
      <c r="J14" s="47">
        <v>87.72</v>
      </c>
      <c r="K14" s="47"/>
      <c r="L14" s="45">
        <v>86</v>
      </c>
      <c r="M14" s="42">
        <f t="shared" si="3"/>
        <v>87.967200906678471</v>
      </c>
      <c r="N14" s="42">
        <f t="shared" si="1"/>
        <v>4.7555147058823479</v>
      </c>
      <c r="O14" s="40">
        <v>77</v>
      </c>
      <c r="P14" s="41">
        <v>95</v>
      </c>
      <c r="Q14" s="54">
        <f>M14/M$3*100</f>
        <v>101.72160553843106</v>
      </c>
    </row>
    <row r="15" spans="1:18" ht="15.95" customHeight="1" x14ac:dyDescent="0.25">
      <c r="A15" s="87">
        <v>1</v>
      </c>
      <c r="B15" s="47">
        <v>89.2</v>
      </c>
      <c r="C15" s="47">
        <v>89.466071428571439</v>
      </c>
      <c r="D15" s="42">
        <v>87.871428571428552</v>
      </c>
      <c r="E15" s="125"/>
      <c r="F15" s="47">
        <v>87.75</v>
      </c>
      <c r="G15" s="47">
        <v>87.677272727272737</v>
      </c>
      <c r="H15" s="47"/>
      <c r="I15" s="47">
        <v>87.4</v>
      </c>
      <c r="J15" s="47">
        <v>88.96</v>
      </c>
      <c r="K15" s="47"/>
      <c r="L15" s="45">
        <v>86</v>
      </c>
      <c r="M15" s="42">
        <f t="shared" si="3"/>
        <v>88.332110389610406</v>
      </c>
      <c r="N15" s="42">
        <f t="shared" si="1"/>
        <v>2.0660714285714334</v>
      </c>
      <c r="O15" s="40">
        <v>77</v>
      </c>
      <c r="P15" s="41">
        <v>95</v>
      </c>
      <c r="Q15" s="54">
        <f t="shared" si="2"/>
        <v>102.14357165872872</v>
      </c>
      <c r="R15" s="7"/>
    </row>
    <row r="16" spans="1:18" ht="15.95" customHeight="1" x14ac:dyDescent="0.25">
      <c r="A16" s="87">
        <v>2</v>
      </c>
      <c r="B16" s="47">
        <v>88.1</v>
      </c>
      <c r="C16" s="47">
        <v>89.020930232558115</v>
      </c>
      <c r="D16" s="42">
        <v>87.731250000000003</v>
      </c>
      <c r="E16" s="125"/>
      <c r="F16" s="47">
        <v>88.4</v>
      </c>
      <c r="G16" s="47">
        <v>87.1</v>
      </c>
      <c r="H16" s="47"/>
      <c r="I16" s="47">
        <v>86.2</v>
      </c>
      <c r="J16" s="47">
        <v>90.44</v>
      </c>
      <c r="K16" s="47"/>
      <c r="L16" s="45">
        <v>86</v>
      </c>
      <c r="M16" s="42">
        <f t="shared" si="3"/>
        <v>88.141740033222604</v>
      </c>
      <c r="N16" s="42">
        <f t="shared" si="1"/>
        <v>4.2399999999999949</v>
      </c>
      <c r="O16" s="40">
        <v>77</v>
      </c>
      <c r="P16" s="41">
        <v>95</v>
      </c>
      <c r="Q16" s="54">
        <f t="shared" si="2"/>
        <v>101.92343531132767</v>
      </c>
      <c r="R16" s="7"/>
    </row>
    <row r="17" spans="1:18" ht="15.95" customHeight="1" x14ac:dyDescent="0.25">
      <c r="A17" s="87">
        <v>3</v>
      </c>
      <c r="B17" s="47">
        <v>87</v>
      </c>
      <c r="C17" s="47">
        <v>90.4</v>
      </c>
      <c r="D17" s="42">
        <v>89.183333333333337</v>
      </c>
      <c r="E17" s="125"/>
      <c r="F17" s="47">
        <v>91</v>
      </c>
      <c r="G17" s="47">
        <v>87.286791666666659</v>
      </c>
      <c r="H17" s="47"/>
      <c r="I17" s="47">
        <v>86.4</v>
      </c>
      <c r="J17" s="47">
        <v>89.16</v>
      </c>
      <c r="K17" s="47"/>
      <c r="L17" s="45">
        <v>86</v>
      </c>
      <c r="M17" s="42">
        <f t="shared" si="3"/>
        <v>88.632874999999999</v>
      </c>
      <c r="N17" s="42">
        <f t="shared" si="1"/>
        <v>4.5999999999999943</v>
      </c>
      <c r="O17" s="40">
        <v>77</v>
      </c>
      <c r="P17" s="41">
        <v>95</v>
      </c>
      <c r="Q17" s="54">
        <f t="shared" si="2"/>
        <v>102.49136332133288</v>
      </c>
      <c r="R17" s="7"/>
    </row>
    <row r="18" spans="1:18" ht="15.95" customHeight="1" x14ac:dyDescent="0.25">
      <c r="A18" s="87">
        <v>4</v>
      </c>
      <c r="B18" s="47">
        <v>86.730769230769226</v>
      </c>
      <c r="C18" s="47">
        <v>90.255056179775266</v>
      </c>
      <c r="D18" s="42">
        <v>84.97</v>
      </c>
      <c r="E18" s="125"/>
      <c r="F18" s="47">
        <v>87.142857142857139</v>
      </c>
      <c r="G18" s="47">
        <v>88.052833333333339</v>
      </c>
      <c r="H18" s="47"/>
      <c r="I18" s="47">
        <v>86.9</v>
      </c>
      <c r="J18" s="47">
        <v>86.23</v>
      </c>
      <c r="K18" s="47"/>
      <c r="L18" s="45">
        <v>86</v>
      </c>
      <c r="M18" s="42">
        <f t="shared" si="3"/>
        <v>87.183073698105005</v>
      </c>
      <c r="N18" s="42">
        <f t="shared" si="1"/>
        <v>5.2850561797752675</v>
      </c>
      <c r="O18" s="40">
        <v>77</v>
      </c>
      <c r="P18" s="41">
        <v>95</v>
      </c>
      <c r="Q18" s="54">
        <f t="shared" si="2"/>
        <v>100.81487350898888</v>
      </c>
      <c r="R18" s="7"/>
    </row>
    <row r="19" spans="1:18" ht="15.95" customHeight="1" x14ac:dyDescent="0.25">
      <c r="A19" s="87">
        <v>5</v>
      </c>
      <c r="B19" s="47">
        <v>87.181818181818187</v>
      </c>
      <c r="C19" s="47">
        <v>89.297727272727258</v>
      </c>
      <c r="D19" s="42">
        <v>84.5</v>
      </c>
      <c r="E19" s="125"/>
      <c r="F19" s="47">
        <v>88.5</v>
      </c>
      <c r="G19" s="47">
        <v>89.347368421052636</v>
      </c>
      <c r="H19" s="47"/>
      <c r="I19" s="47">
        <v>87.5</v>
      </c>
      <c r="J19" s="47">
        <v>82.25</v>
      </c>
      <c r="K19" s="47"/>
      <c r="L19" s="45">
        <v>86</v>
      </c>
      <c r="M19" s="42">
        <f t="shared" si="3"/>
        <v>86.939559125085452</v>
      </c>
      <c r="N19" s="42">
        <f t="shared" si="1"/>
        <v>7.0973684210526358</v>
      </c>
      <c r="O19" s="40">
        <v>77</v>
      </c>
      <c r="P19" s="41">
        <v>95</v>
      </c>
      <c r="Q19" s="54">
        <f t="shared" si="2"/>
        <v>100.53328340399244</v>
      </c>
      <c r="R19" s="7"/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86</v>
      </c>
      <c r="M20" s="42"/>
      <c r="N20" s="42">
        <f t="shared" si="1"/>
        <v>0</v>
      </c>
      <c r="O20" s="40">
        <v>77</v>
      </c>
      <c r="P20" s="41">
        <v>95</v>
      </c>
      <c r="Q20" s="54">
        <f t="shared" si="2"/>
        <v>0</v>
      </c>
      <c r="R20" s="7"/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B48"/>
  <sheetViews>
    <sheetView zoomScale="73" zoomScaleNormal="73" workbookViewId="0">
      <selection activeCell="V42" sqref="V42"/>
    </sheetView>
  </sheetViews>
  <sheetFormatPr defaultRowHeight="13.5" x14ac:dyDescent="0.15"/>
  <cols>
    <col min="1" max="1" width="3.75" customWidth="1"/>
    <col min="2" max="2" width="9.25" customWidth="1"/>
    <col min="3" max="3" width="9.125" customWidth="1"/>
    <col min="4" max="5" width="9.25" customWidth="1"/>
    <col min="6" max="6" width="9.375" customWidth="1"/>
    <col min="7" max="8" width="9.25" customWidth="1"/>
    <col min="9" max="10" width="10.625" customWidth="1"/>
    <col min="11" max="11" width="9.75" customWidth="1"/>
    <col min="12" max="12" width="10.625" customWidth="1"/>
    <col min="13" max="13" width="9.125" customWidth="1"/>
    <col min="14" max="14" width="7.875" customWidth="1"/>
    <col min="15" max="15" width="11.375" customWidth="1"/>
    <col min="16" max="16" width="9.375" customWidth="1"/>
    <col min="17" max="17" width="8.75" customWidth="1"/>
    <col min="18" max="21" width="3.5" style="2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8" ht="20.100000000000001" customHeight="1" x14ac:dyDescent="0.3">
      <c r="F1" s="15" t="s">
        <v>37</v>
      </c>
    </row>
    <row r="2" spans="1:28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99" t="s">
        <v>129</v>
      </c>
      <c r="M2" s="122" t="s">
        <v>130</v>
      </c>
      <c r="N2" s="91" t="s">
        <v>29</v>
      </c>
      <c r="O2" s="83" t="s">
        <v>41</v>
      </c>
      <c r="P2" s="82" t="s">
        <v>42</v>
      </c>
      <c r="Q2" s="91" t="s">
        <v>29</v>
      </c>
      <c r="R2" s="98" t="s">
        <v>132</v>
      </c>
      <c r="S2" s="33" t="s">
        <v>133</v>
      </c>
      <c r="T2" s="33" t="s">
        <v>43</v>
      </c>
      <c r="U2" s="33" t="s">
        <v>44</v>
      </c>
      <c r="V2" s="14" t="s">
        <v>128</v>
      </c>
    </row>
    <row r="3" spans="1:28" ht="15.95" customHeight="1" x14ac:dyDescent="0.25">
      <c r="A3" s="87">
        <v>1</v>
      </c>
      <c r="B3" s="47">
        <v>79.270270270270274</v>
      </c>
      <c r="C3" s="47">
        <v>56.581818181818193</v>
      </c>
      <c r="D3" s="42">
        <v>78.89473684210526</v>
      </c>
      <c r="E3" s="42">
        <v>57.951999999999998</v>
      </c>
      <c r="F3" s="47"/>
      <c r="G3" s="47">
        <v>61.387500000000003</v>
      </c>
      <c r="H3" s="47">
        <v>59.6</v>
      </c>
      <c r="I3" s="47">
        <v>80.099999999999994</v>
      </c>
      <c r="J3" s="47"/>
      <c r="K3" s="47"/>
      <c r="L3" s="62">
        <v>79</v>
      </c>
      <c r="M3" s="42">
        <f t="shared" ref="M3:M12" si="0">AVERAGE(B3,D3,F3,I3)</f>
        <v>79.4216690374585</v>
      </c>
      <c r="N3" s="42">
        <f>MAX(B3,D3,F3,I3)-MIN(B3,D3,F3,I3)</f>
        <v>1.2052631578947341</v>
      </c>
      <c r="O3" s="45">
        <v>59</v>
      </c>
      <c r="P3" s="42">
        <f t="shared" ref="P3:P12" si="1">AVERAGE(C3,E3,G3,H3,J3,K3)</f>
        <v>58.880329545454551</v>
      </c>
      <c r="Q3" s="42">
        <f>MAX(C3,E3,G3,H3,J3,K3)-MIN(C3,E3,G3,H3,J3,K3)</f>
        <v>4.8056818181818102</v>
      </c>
      <c r="R3" s="22">
        <v>74</v>
      </c>
      <c r="S3" s="23">
        <v>84</v>
      </c>
      <c r="T3" s="23">
        <v>54</v>
      </c>
      <c r="U3" s="23">
        <v>64</v>
      </c>
      <c r="V3" s="54">
        <f>P3/P3*100</f>
        <v>100</v>
      </c>
    </row>
    <row r="4" spans="1:28" ht="15.95" customHeight="1" x14ac:dyDescent="0.25">
      <c r="A4" s="87">
        <v>2</v>
      </c>
      <c r="B4" s="47">
        <v>79.235294117647058</v>
      </c>
      <c r="C4" s="47">
        <v>56.409090909090907</v>
      </c>
      <c r="D4" s="42">
        <v>80.222222222222229</v>
      </c>
      <c r="E4" s="42">
        <v>57.222000000000001</v>
      </c>
      <c r="F4" s="47">
        <v>79.4375</v>
      </c>
      <c r="G4" s="47">
        <v>63.143103448275859</v>
      </c>
      <c r="H4" s="47">
        <v>60</v>
      </c>
      <c r="I4" s="47">
        <v>81.400000000000006</v>
      </c>
      <c r="J4" s="47">
        <v>61.39</v>
      </c>
      <c r="K4" s="47"/>
      <c r="L4" s="62">
        <v>79</v>
      </c>
      <c r="M4" s="42">
        <f t="shared" si="0"/>
        <v>80.073754084967334</v>
      </c>
      <c r="N4" s="42">
        <f>MAX(B4,D4,F4,I4)-MIN(B4,D4,F4,I4)</f>
        <v>2.1647058823529477</v>
      </c>
      <c r="O4" s="45">
        <v>59</v>
      </c>
      <c r="P4" s="42">
        <f t="shared" si="1"/>
        <v>59.632838871473361</v>
      </c>
      <c r="Q4" s="42">
        <f>MAX(C4,E4,G4,H4,J4,K4)-MIN(C4,E4,G4,H4,J4,K4)</f>
        <v>6.7340125391849526</v>
      </c>
      <c r="R4" s="22">
        <v>74</v>
      </c>
      <c r="S4" s="23">
        <v>84</v>
      </c>
      <c r="T4" s="23">
        <v>54</v>
      </c>
      <c r="U4" s="23">
        <v>64</v>
      </c>
      <c r="V4" s="54">
        <f>P4/P$3*100</f>
        <v>101.27803178383689</v>
      </c>
    </row>
    <row r="5" spans="1:28" ht="15.95" customHeight="1" x14ac:dyDescent="0.25">
      <c r="A5" s="87">
        <v>3</v>
      </c>
      <c r="B5" s="47">
        <v>79.15789473684211</v>
      </c>
      <c r="C5" s="47">
        <v>56.216049382716058</v>
      </c>
      <c r="D5" s="42">
        <v>80.05</v>
      </c>
      <c r="E5" s="42">
        <v>57.107999999999997</v>
      </c>
      <c r="F5" s="47">
        <v>79.75</v>
      </c>
      <c r="G5" s="47">
        <v>63.152000000000008</v>
      </c>
      <c r="H5" s="47">
        <v>61.066000000000003</v>
      </c>
      <c r="I5" s="47">
        <v>77.900000000000006</v>
      </c>
      <c r="J5" s="47">
        <v>61.64</v>
      </c>
      <c r="K5" s="47">
        <v>62.266666666666666</v>
      </c>
      <c r="L5" s="62">
        <v>79</v>
      </c>
      <c r="M5" s="42">
        <f t="shared" si="0"/>
        <v>79.214473684210532</v>
      </c>
      <c r="N5" s="42">
        <f>MAX(B5,D5,F5,I5)-MIN(B5,D5,F5,I5)</f>
        <v>2.1499999999999915</v>
      </c>
      <c r="O5" s="45">
        <v>59</v>
      </c>
      <c r="P5" s="42">
        <f t="shared" si="1"/>
        <v>60.241452674897118</v>
      </c>
      <c r="Q5" s="42">
        <f t="shared" ref="Q5:Q12" si="2">MAX(C5,E5,G5,H5,J5,K5)-MIN(C5,E5,G5,H5,J5,K5)</f>
        <v>6.9359506172839502</v>
      </c>
      <c r="R5" s="22">
        <v>74</v>
      </c>
      <c r="S5" s="23">
        <v>84</v>
      </c>
      <c r="T5" s="23">
        <v>54</v>
      </c>
      <c r="U5" s="23">
        <v>64</v>
      </c>
      <c r="V5" s="54">
        <f t="shared" ref="V5:V17" si="3">P5/P$3*100</f>
        <v>102.3116771593335</v>
      </c>
    </row>
    <row r="6" spans="1:28" ht="15.95" customHeight="1" x14ac:dyDescent="0.25">
      <c r="A6" s="87">
        <v>4</v>
      </c>
      <c r="B6" s="47">
        <v>79.421052631578945</v>
      </c>
      <c r="C6" s="47">
        <v>56.304597701149426</v>
      </c>
      <c r="D6" s="42">
        <v>80.38095238095238</v>
      </c>
      <c r="E6" s="42">
        <v>57.137999999999998</v>
      </c>
      <c r="F6" s="47">
        <v>79.05263157894737</v>
      </c>
      <c r="G6" s="47">
        <v>63.108888888888906</v>
      </c>
      <c r="H6" s="47">
        <v>61.738</v>
      </c>
      <c r="I6" s="47">
        <v>79.900000000000006</v>
      </c>
      <c r="J6" s="47">
        <v>61.41</v>
      </c>
      <c r="K6" s="47">
        <v>62.533333333333331</v>
      </c>
      <c r="L6" s="62">
        <v>79</v>
      </c>
      <c r="M6" s="42">
        <f t="shared" si="0"/>
        <v>79.688659147869672</v>
      </c>
      <c r="N6" s="42">
        <f>MAX(B6,D6,F6,I6)-MIN(B6,D6,F6,I6)</f>
        <v>1.3283208020050097</v>
      </c>
      <c r="O6" s="45">
        <v>59</v>
      </c>
      <c r="P6" s="42">
        <f t="shared" si="1"/>
        <v>60.372136653895268</v>
      </c>
      <c r="Q6" s="42">
        <f t="shared" si="2"/>
        <v>6.8042911877394801</v>
      </c>
      <c r="R6" s="22">
        <v>74</v>
      </c>
      <c r="S6" s="23">
        <v>84</v>
      </c>
      <c r="T6" s="23">
        <v>54</v>
      </c>
      <c r="U6" s="23">
        <v>64</v>
      </c>
      <c r="V6" s="54">
        <f t="shared" si="3"/>
        <v>102.53362560970226</v>
      </c>
    </row>
    <row r="7" spans="1:28" ht="15.95" customHeight="1" x14ac:dyDescent="0.25">
      <c r="A7" s="87">
        <v>5</v>
      </c>
      <c r="B7" s="47">
        <v>79</v>
      </c>
      <c r="C7" s="47">
        <v>55.87619047619048</v>
      </c>
      <c r="D7" s="42">
        <v>80.900000000000006</v>
      </c>
      <c r="E7" s="42">
        <v>56.715000000000003</v>
      </c>
      <c r="F7" s="47">
        <v>78.94736842105263</v>
      </c>
      <c r="G7" s="47">
        <v>62.013793103448279</v>
      </c>
      <c r="H7" s="47">
        <v>62.771000000000001</v>
      </c>
      <c r="I7" s="47">
        <v>80.8</v>
      </c>
      <c r="J7" s="42">
        <v>61.72</v>
      </c>
      <c r="K7" s="47">
        <v>62.285714285714285</v>
      </c>
      <c r="L7" s="62">
        <v>79</v>
      </c>
      <c r="M7" s="42">
        <f t="shared" si="0"/>
        <v>79.911842105263162</v>
      </c>
      <c r="N7" s="42">
        <f t="shared" ref="N7:N12" si="4">MAX(B7,D7,F7,I7)-MIN(B7,D7,F7,I7)</f>
        <v>1.9526315789473756</v>
      </c>
      <c r="O7" s="45">
        <v>59</v>
      </c>
      <c r="P7" s="42">
        <f t="shared" si="1"/>
        <v>60.230282977558836</v>
      </c>
      <c r="Q7" s="42">
        <f t="shared" si="2"/>
        <v>6.8948095238095206</v>
      </c>
      <c r="R7" s="22">
        <v>74</v>
      </c>
      <c r="S7" s="23">
        <v>84</v>
      </c>
      <c r="T7" s="23">
        <v>54</v>
      </c>
      <c r="U7" s="23">
        <v>64</v>
      </c>
      <c r="V7" s="54">
        <f t="shared" si="3"/>
        <v>102.29270699149559</v>
      </c>
    </row>
    <row r="8" spans="1:28" ht="15.95" customHeight="1" x14ac:dyDescent="0.25">
      <c r="A8" s="87">
        <v>6</v>
      </c>
      <c r="B8" s="47">
        <v>79.617647058823536</v>
      </c>
      <c r="C8" s="47">
        <v>55.255681818181841</v>
      </c>
      <c r="D8" s="42">
        <v>80.523809523809518</v>
      </c>
      <c r="E8" s="42">
        <v>56.715000000000003</v>
      </c>
      <c r="F8" s="47">
        <v>79</v>
      </c>
      <c r="G8" s="47">
        <v>61.659848484848482</v>
      </c>
      <c r="H8" s="47">
        <v>61.12</v>
      </c>
      <c r="I8" s="47">
        <v>81.900000000000006</v>
      </c>
      <c r="J8" s="47">
        <v>61.09</v>
      </c>
      <c r="K8" s="47">
        <v>62.133333333333333</v>
      </c>
      <c r="L8" s="62">
        <v>79</v>
      </c>
      <c r="M8" s="42">
        <f t="shared" si="0"/>
        <v>80.260364145658258</v>
      </c>
      <c r="N8" s="42">
        <f t="shared" si="4"/>
        <v>2.9000000000000057</v>
      </c>
      <c r="O8" s="45">
        <v>59</v>
      </c>
      <c r="P8" s="42">
        <f t="shared" si="1"/>
        <v>59.662310606060608</v>
      </c>
      <c r="Q8" s="42">
        <f t="shared" si="2"/>
        <v>6.8776515151514914</v>
      </c>
      <c r="R8" s="22">
        <v>74</v>
      </c>
      <c r="S8" s="23">
        <v>84</v>
      </c>
      <c r="T8" s="23">
        <v>54</v>
      </c>
      <c r="U8" s="23">
        <v>64</v>
      </c>
      <c r="V8" s="54">
        <f t="shared" si="3"/>
        <v>101.32808540074896</v>
      </c>
    </row>
    <row r="9" spans="1:28" ht="15.95" customHeight="1" x14ac:dyDescent="0.25">
      <c r="A9" s="87">
        <v>7</v>
      </c>
      <c r="B9" s="47">
        <v>79.416666666666671</v>
      </c>
      <c r="C9" s="47">
        <v>55.447619047619028</v>
      </c>
      <c r="D9" s="42">
        <v>79.10526315789474</v>
      </c>
      <c r="E9" s="42">
        <v>58.03</v>
      </c>
      <c r="F9" s="47">
        <v>78.900000000000006</v>
      </c>
      <c r="G9" s="47">
        <v>62.470238095238109</v>
      </c>
      <c r="H9" s="47">
        <v>59</v>
      </c>
      <c r="I9" s="47">
        <v>80.7</v>
      </c>
      <c r="J9" s="47">
        <v>59.82</v>
      </c>
      <c r="K9" s="47">
        <v>60.866666666666667</v>
      </c>
      <c r="L9" s="62">
        <v>79</v>
      </c>
      <c r="M9" s="42">
        <f t="shared" si="0"/>
        <v>79.530482456140362</v>
      </c>
      <c r="N9" s="42">
        <f t="shared" si="4"/>
        <v>1.7999999999999972</v>
      </c>
      <c r="O9" s="45">
        <v>59</v>
      </c>
      <c r="P9" s="42">
        <f t="shared" si="1"/>
        <v>59.272420634920643</v>
      </c>
      <c r="Q9" s="42">
        <f t="shared" si="2"/>
        <v>7.0226190476190808</v>
      </c>
      <c r="R9" s="22">
        <v>74</v>
      </c>
      <c r="S9" s="23">
        <v>84</v>
      </c>
      <c r="T9" s="23">
        <v>54</v>
      </c>
      <c r="U9" s="23">
        <v>64</v>
      </c>
      <c r="V9" s="54">
        <f t="shared" si="3"/>
        <v>100.66591184610031</v>
      </c>
    </row>
    <row r="10" spans="1:28" ht="15.95" customHeight="1" x14ac:dyDescent="0.25">
      <c r="A10" s="87">
        <v>8</v>
      </c>
      <c r="B10" s="47">
        <v>79.34615384615384</v>
      </c>
      <c r="C10" s="47">
        <v>57.277611940298513</v>
      </c>
      <c r="D10" s="42">
        <v>79.318181818181813</v>
      </c>
      <c r="E10" s="42">
        <v>58.156999999999996</v>
      </c>
      <c r="F10" s="47">
        <v>78.900000000000006</v>
      </c>
      <c r="G10" s="47">
        <v>62.270833333333336</v>
      </c>
      <c r="H10" s="47">
        <v>59.851999999999997</v>
      </c>
      <c r="I10" s="47">
        <v>80.400000000000006</v>
      </c>
      <c r="J10" s="47">
        <v>60.08</v>
      </c>
      <c r="K10" s="47">
        <v>60.642857142857146</v>
      </c>
      <c r="L10" s="62">
        <v>79</v>
      </c>
      <c r="M10" s="42">
        <f t="shared" si="0"/>
        <v>79.491083916083909</v>
      </c>
      <c r="N10" s="42">
        <f t="shared" si="4"/>
        <v>1.5</v>
      </c>
      <c r="O10" s="45">
        <v>59</v>
      </c>
      <c r="P10" s="42">
        <f t="shared" si="1"/>
        <v>59.713383736081504</v>
      </c>
      <c r="Q10" s="42">
        <f t="shared" si="2"/>
        <v>4.9932213930348226</v>
      </c>
      <c r="R10" s="22">
        <v>74</v>
      </c>
      <c r="S10" s="23">
        <v>84</v>
      </c>
      <c r="T10" s="23">
        <v>54</v>
      </c>
      <c r="U10" s="23">
        <v>64</v>
      </c>
      <c r="V10" s="54">
        <f t="shared" si="3"/>
        <v>101.4148259648986</v>
      </c>
    </row>
    <row r="11" spans="1:28" ht="15.95" customHeight="1" x14ac:dyDescent="0.25">
      <c r="A11" s="87">
        <v>9</v>
      </c>
      <c r="B11" s="47">
        <v>79.227272727272734</v>
      </c>
      <c r="C11" s="47">
        <v>57.334831460674152</v>
      </c>
      <c r="D11" s="42">
        <v>78.650000000000006</v>
      </c>
      <c r="E11" s="42">
        <v>58.4</v>
      </c>
      <c r="F11" s="47">
        <v>79</v>
      </c>
      <c r="G11" s="47">
        <v>62.139784946236553</v>
      </c>
      <c r="H11" s="47">
        <v>61.679000000000002</v>
      </c>
      <c r="I11" s="47">
        <v>80.599999999999994</v>
      </c>
      <c r="J11" s="47">
        <v>60.3</v>
      </c>
      <c r="K11" s="47">
        <v>61.133333333333333</v>
      </c>
      <c r="L11" s="62">
        <v>79</v>
      </c>
      <c r="M11" s="42">
        <f t="shared" si="0"/>
        <v>79.369318181818187</v>
      </c>
      <c r="N11" s="42">
        <f t="shared" si="4"/>
        <v>1.9499999999999886</v>
      </c>
      <c r="O11" s="45">
        <v>59</v>
      </c>
      <c r="P11" s="42">
        <f t="shared" si="1"/>
        <v>60.164491623374005</v>
      </c>
      <c r="Q11" s="42">
        <f t="shared" si="2"/>
        <v>4.8049534855624003</v>
      </c>
      <c r="R11" s="22">
        <v>74</v>
      </c>
      <c r="S11" s="23">
        <v>84</v>
      </c>
      <c r="T11" s="23">
        <v>54</v>
      </c>
      <c r="U11" s="23">
        <v>64</v>
      </c>
      <c r="V11" s="54">
        <f t="shared" si="3"/>
        <v>102.18096958327672</v>
      </c>
    </row>
    <row r="12" spans="1:28" ht="15.95" customHeight="1" x14ac:dyDescent="0.25">
      <c r="A12" s="87">
        <v>10</v>
      </c>
      <c r="B12" s="47">
        <v>79.2</v>
      </c>
      <c r="C12" s="47">
        <v>58.323076923076918</v>
      </c>
      <c r="D12" s="42">
        <v>79.529411764705884</v>
      </c>
      <c r="E12" s="42">
        <v>59.201999999999998</v>
      </c>
      <c r="F12" s="47">
        <v>79.285714285714292</v>
      </c>
      <c r="G12" s="47">
        <v>61.907070707070709</v>
      </c>
      <c r="H12" s="47">
        <v>60.837000000000003</v>
      </c>
      <c r="I12" s="47">
        <v>81.599999999999994</v>
      </c>
      <c r="J12" s="47">
        <v>60.38</v>
      </c>
      <c r="K12" s="47">
        <v>62.333333333333336</v>
      </c>
      <c r="L12" s="62">
        <v>79</v>
      </c>
      <c r="M12" s="42">
        <f t="shared" si="0"/>
        <v>79.903781512605036</v>
      </c>
      <c r="N12" s="42">
        <f t="shared" si="4"/>
        <v>2.3999999999999915</v>
      </c>
      <c r="O12" s="45">
        <v>59</v>
      </c>
      <c r="P12" s="42">
        <f t="shared" si="1"/>
        <v>60.497080160580161</v>
      </c>
      <c r="Q12" s="42">
        <f t="shared" si="2"/>
        <v>4.0102564102564173</v>
      </c>
      <c r="R12" s="22">
        <v>74</v>
      </c>
      <c r="S12" s="23">
        <v>84</v>
      </c>
      <c r="T12" s="23">
        <v>54</v>
      </c>
      <c r="U12" s="23">
        <v>64</v>
      </c>
      <c r="V12" s="54">
        <f t="shared" si="3"/>
        <v>102.74582467117055</v>
      </c>
    </row>
    <row r="13" spans="1:28" ht="15.95" customHeight="1" x14ac:dyDescent="0.5">
      <c r="A13" s="87">
        <v>11</v>
      </c>
      <c r="B13" s="47">
        <v>79.5</v>
      </c>
      <c r="C13" s="47">
        <v>58.069662921348304</v>
      </c>
      <c r="D13" s="42">
        <v>79.36363636363636</v>
      </c>
      <c r="E13" s="42">
        <v>79.5</v>
      </c>
      <c r="F13" s="47">
        <v>79.45</v>
      </c>
      <c r="G13" s="47">
        <v>59.775490196078451</v>
      </c>
      <c r="H13" s="47">
        <v>60.228999999999999</v>
      </c>
      <c r="I13" s="47">
        <v>81.5</v>
      </c>
      <c r="J13" s="47">
        <v>60.67</v>
      </c>
      <c r="K13" s="47">
        <v>60.466666666666669</v>
      </c>
      <c r="L13" s="62">
        <v>79</v>
      </c>
      <c r="M13" s="42">
        <f t="shared" ref="M13:M19" si="5">AVERAGE(B13,D13,E13,F13,I13)</f>
        <v>79.86272727272727</v>
      </c>
      <c r="N13" s="42">
        <f>MAX(B13,D13,E13,F13,I13)-MIN(B13,D13,E13,F13,I13)</f>
        <v>2.1363636363636402</v>
      </c>
      <c r="O13" s="45">
        <v>59</v>
      </c>
      <c r="P13" s="42">
        <f t="shared" ref="P13:P19" si="6">AVERAGE(C13,G13,H13,J13,K13)</f>
        <v>59.842163956818695</v>
      </c>
      <c r="Q13" s="42">
        <f>MAX(C13,G13,H13,J13,K13)-MIN(C13,G13,H13,J13,K13)</f>
        <v>2.6003370786516982</v>
      </c>
      <c r="R13" s="22">
        <v>74</v>
      </c>
      <c r="S13" s="23">
        <v>84</v>
      </c>
      <c r="T13" s="23">
        <v>54</v>
      </c>
      <c r="U13" s="23">
        <v>64</v>
      </c>
      <c r="V13" s="54">
        <f t="shared" si="3"/>
        <v>101.63354114827368</v>
      </c>
      <c r="AB13" s="79"/>
    </row>
    <row r="14" spans="1:28" ht="15.95" customHeight="1" x14ac:dyDescent="0.25">
      <c r="A14" s="87">
        <v>12</v>
      </c>
      <c r="B14" s="47">
        <v>79.400000000000006</v>
      </c>
      <c r="C14" s="47">
        <v>57.574418604651171</v>
      </c>
      <c r="D14" s="42">
        <v>79.849999999999994</v>
      </c>
      <c r="E14" s="42">
        <v>79.103999999999999</v>
      </c>
      <c r="F14" s="47">
        <v>79.473684210526315</v>
      </c>
      <c r="G14" s="46">
        <v>59.775490196078451</v>
      </c>
      <c r="H14" s="47">
        <v>59.045000000000002</v>
      </c>
      <c r="I14" s="47">
        <v>81.5</v>
      </c>
      <c r="J14" s="47">
        <v>60.72</v>
      </c>
      <c r="K14" s="47">
        <v>60.92307692307692</v>
      </c>
      <c r="L14" s="62">
        <v>79</v>
      </c>
      <c r="M14" s="42">
        <f t="shared" si="5"/>
        <v>79.865536842105257</v>
      </c>
      <c r="N14" s="42">
        <f t="shared" ref="N14:N18" si="7">MAX(B14,D14,E14,F14,I14)-MIN(B14,D14,E14,F14,I14)</f>
        <v>2.3960000000000008</v>
      </c>
      <c r="O14" s="45">
        <v>59</v>
      </c>
      <c r="P14" s="42">
        <f t="shared" si="6"/>
        <v>59.607597144761314</v>
      </c>
      <c r="Q14" s="42">
        <f>MAX(C14,G14,H14,J14,K14)-MIN(C14,G14,H14,J14,K14)</f>
        <v>3.3486583184257483</v>
      </c>
      <c r="R14" s="22">
        <v>74</v>
      </c>
      <c r="S14" s="23">
        <v>84</v>
      </c>
      <c r="T14" s="23">
        <v>54</v>
      </c>
      <c r="U14" s="23">
        <v>64</v>
      </c>
      <c r="V14" s="54">
        <f>P14/P$3*100</f>
        <v>101.23516224335214</v>
      </c>
    </row>
    <row r="15" spans="1:28" ht="15.95" customHeight="1" x14ac:dyDescent="0.25">
      <c r="A15" s="87">
        <v>1</v>
      </c>
      <c r="B15" s="47">
        <v>78.900000000000006</v>
      </c>
      <c r="C15" s="47">
        <v>54.681666666666644</v>
      </c>
      <c r="D15" s="42">
        <v>79.882352941176464</v>
      </c>
      <c r="E15" s="125">
        <v>78.847999999999999</v>
      </c>
      <c r="F15" s="47">
        <v>78.75</v>
      </c>
      <c r="G15" s="47">
        <v>61.199090909090913</v>
      </c>
      <c r="H15" s="47">
        <v>59.194000000000003</v>
      </c>
      <c r="I15" s="47">
        <v>80</v>
      </c>
      <c r="J15" s="47">
        <v>60.73</v>
      </c>
      <c r="K15" s="47">
        <v>63</v>
      </c>
      <c r="L15" s="62">
        <v>79</v>
      </c>
      <c r="M15" s="42">
        <f t="shared" si="5"/>
        <v>79.276070588235285</v>
      </c>
      <c r="N15" s="42">
        <f t="shared" si="7"/>
        <v>1.25</v>
      </c>
      <c r="O15" s="45">
        <v>59</v>
      </c>
      <c r="P15" s="42">
        <f t="shared" si="6"/>
        <v>59.760951515151511</v>
      </c>
      <c r="Q15" s="42">
        <f>MAX(C15,G15,H15,J15,K15)-MIN(C15,G15,H15,J15,K15)</f>
        <v>8.3183333333333564</v>
      </c>
      <c r="R15" s="22">
        <v>74</v>
      </c>
      <c r="S15" s="23">
        <v>84</v>
      </c>
      <c r="T15" s="23">
        <v>54</v>
      </c>
      <c r="U15" s="23">
        <v>64</v>
      </c>
      <c r="V15" s="54">
        <f t="shared" si="3"/>
        <v>101.49561318099813</v>
      </c>
      <c r="W15" s="7"/>
    </row>
    <row r="16" spans="1:28" ht="15.95" customHeight="1" x14ac:dyDescent="0.25">
      <c r="A16" s="87">
        <v>2</v>
      </c>
      <c r="B16" s="47">
        <v>79.900000000000006</v>
      </c>
      <c r="C16" s="47">
        <v>56.336263736263732</v>
      </c>
      <c r="D16" s="42">
        <v>78.466666666666669</v>
      </c>
      <c r="E16" s="42">
        <v>78.751999999999995</v>
      </c>
      <c r="F16" s="47">
        <v>79.05</v>
      </c>
      <c r="G16" s="47">
        <v>61.623913043478268</v>
      </c>
      <c r="H16" s="47">
        <v>59.442999999999998</v>
      </c>
      <c r="I16" s="47">
        <v>79.900000000000006</v>
      </c>
      <c r="J16" s="47">
        <v>59.3</v>
      </c>
      <c r="K16" s="47">
        <v>62.428571428571431</v>
      </c>
      <c r="L16" s="62">
        <v>79</v>
      </c>
      <c r="M16" s="42">
        <f t="shared" si="5"/>
        <v>79.213733333333337</v>
      </c>
      <c r="N16" s="42">
        <f t="shared" si="7"/>
        <v>1.4333333333333371</v>
      </c>
      <c r="O16" s="45">
        <v>59</v>
      </c>
      <c r="P16" s="42">
        <f t="shared" si="6"/>
        <v>59.826349641662695</v>
      </c>
      <c r="Q16" s="42">
        <f t="shared" ref="Q16:Q20" si="8">MAX(C16,G16,H16,J16,K16)-MIN(C16,G16,H16,J16,K16)</f>
        <v>6.0923076923076991</v>
      </c>
      <c r="R16" s="22">
        <v>74</v>
      </c>
      <c r="S16" s="23">
        <v>84</v>
      </c>
      <c r="T16" s="23">
        <v>54</v>
      </c>
      <c r="U16" s="23">
        <v>64</v>
      </c>
      <c r="V16" s="54">
        <f t="shared" si="3"/>
        <v>101.60668274704175</v>
      </c>
      <c r="W16" s="7"/>
    </row>
    <row r="17" spans="1:23" ht="15.95" customHeight="1" x14ac:dyDescent="0.25">
      <c r="A17" s="87">
        <v>3</v>
      </c>
      <c r="B17" s="47">
        <v>79.5625</v>
      </c>
      <c r="C17" s="47">
        <v>56.8</v>
      </c>
      <c r="D17" s="42">
        <v>77.421052631578945</v>
      </c>
      <c r="E17" s="42">
        <v>78.509</v>
      </c>
      <c r="F17" s="47">
        <v>79.142857142857139</v>
      </c>
      <c r="G17" s="47">
        <v>61.269166666666671</v>
      </c>
      <c r="H17" s="47">
        <v>59.725000000000001</v>
      </c>
      <c r="I17" s="47">
        <v>79.8</v>
      </c>
      <c r="J17" s="47">
        <v>60.38</v>
      </c>
      <c r="K17" s="47">
        <v>62.266666666666666</v>
      </c>
      <c r="L17" s="62">
        <v>79</v>
      </c>
      <c r="M17" s="42">
        <f t="shared" si="5"/>
        <v>78.887081954887222</v>
      </c>
      <c r="N17" s="42">
        <f t="shared" si="7"/>
        <v>2.378947368421052</v>
      </c>
      <c r="O17" s="45">
        <v>59</v>
      </c>
      <c r="P17" s="42">
        <f t="shared" si="6"/>
        <v>60.088166666666666</v>
      </c>
      <c r="Q17" s="42">
        <f t="shared" si="8"/>
        <v>5.4666666666666686</v>
      </c>
      <c r="R17" s="22">
        <v>74</v>
      </c>
      <c r="S17" s="23">
        <v>84</v>
      </c>
      <c r="T17" s="23">
        <v>54</v>
      </c>
      <c r="U17" s="23">
        <v>64</v>
      </c>
      <c r="V17" s="54">
        <f t="shared" si="3"/>
        <v>102.05134232524919</v>
      </c>
      <c r="W17" s="7"/>
    </row>
    <row r="18" spans="1:23" ht="15.95" customHeight="1" x14ac:dyDescent="0.25">
      <c r="A18" s="87">
        <v>4</v>
      </c>
      <c r="B18" s="47">
        <v>79.461538461538467</v>
      </c>
      <c r="C18" s="47">
        <v>56.721111111111128</v>
      </c>
      <c r="D18" s="42">
        <v>77.521739130434781</v>
      </c>
      <c r="E18" s="42">
        <v>78.7</v>
      </c>
      <c r="F18" s="47">
        <v>79.857142857142861</v>
      </c>
      <c r="G18" s="47">
        <v>60.839166666666671</v>
      </c>
      <c r="H18" s="47">
        <v>61.08</v>
      </c>
      <c r="I18" s="47">
        <v>79.400000000000006</v>
      </c>
      <c r="J18" s="47">
        <v>60.43</v>
      </c>
      <c r="K18" s="47">
        <v>62.333333333333336</v>
      </c>
      <c r="L18" s="62">
        <v>79</v>
      </c>
      <c r="M18" s="42">
        <f t="shared" si="5"/>
        <v>78.988084089823218</v>
      </c>
      <c r="N18" s="42">
        <f t="shared" si="7"/>
        <v>2.3354037267080798</v>
      </c>
      <c r="O18" s="45">
        <v>59</v>
      </c>
      <c r="P18" s="42">
        <f t="shared" si="6"/>
        <v>60.280722222222224</v>
      </c>
      <c r="Q18" s="42">
        <f t="shared" si="8"/>
        <v>5.6122222222222078</v>
      </c>
      <c r="R18" s="22">
        <v>74</v>
      </c>
      <c r="S18" s="23">
        <v>84</v>
      </c>
      <c r="T18" s="23">
        <v>54</v>
      </c>
      <c r="U18" s="23">
        <v>64</v>
      </c>
      <c r="V18" s="54">
        <f>P18/P$3*100</f>
        <v>102.37837099007163</v>
      </c>
      <c r="W18" s="7"/>
    </row>
    <row r="19" spans="1:23" ht="15.95" customHeight="1" x14ac:dyDescent="0.25">
      <c r="A19" s="87">
        <v>5</v>
      </c>
      <c r="B19" s="47">
        <v>79.409090909090907</v>
      </c>
      <c r="C19" s="47">
        <v>56.621590909090926</v>
      </c>
      <c r="D19" s="42">
        <v>79.349999999999994</v>
      </c>
      <c r="E19" s="42">
        <v>78.840999999999994</v>
      </c>
      <c r="F19" s="47">
        <v>79.916666666666671</v>
      </c>
      <c r="G19" s="47">
        <v>60.28368421052631</v>
      </c>
      <c r="H19" s="47">
        <v>61.255000000000003</v>
      </c>
      <c r="I19" s="47">
        <v>79.3</v>
      </c>
      <c r="J19" s="47">
        <v>60.59</v>
      </c>
      <c r="K19" s="47">
        <v>61.368421052631582</v>
      </c>
      <c r="L19" s="62">
        <v>79</v>
      </c>
      <c r="M19" s="42">
        <f t="shared" si="5"/>
        <v>79.363351515151521</v>
      </c>
      <c r="N19" s="42">
        <f t="shared" ref="N19:N20" si="9">MAX(B19,D19,E19,F19,I19)-MIN(B19,D19,E19,E19,F19,I19)</f>
        <v>1.0756666666666774</v>
      </c>
      <c r="O19" s="45">
        <v>59</v>
      </c>
      <c r="P19" s="42">
        <f t="shared" si="6"/>
        <v>60.023739234449764</v>
      </c>
      <c r="Q19" s="42">
        <f t="shared" si="8"/>
        <v>4.7468301435406559</v>
      </c>
      <c r="R19" s="22">
        <v>74</v>
      </c>
      <c r="S19" s="23">
        <v>84</v>
      </c>
      <c r="T19" s="23">
        <v>54</v>
      </c>
      <c r="U19" s="23">
        <v>64</v>
      </c>
      <c r="V19" s="54">
        <f>P19/P$3*100</f>
        <v>101.94192134762514</v>
      </c>
      <c r="W19" s="7"/>
    </row>
    <row r="20" spans="1:23" ht="15.95" customHeight="1" x14ac:dyDescent="0.25">
      <c r="A20" s="87">
        <v>6</v>
      </c>
      <c r="B20" s="46"/>
      <c r="C20" s="44"/>
      <c r="D20" s="44"/>
      <c r="E20" s="42"/>
      <c r="F20" s="44"/>
      <c r="G20" s="44"/>
      <c r="H20" s="44"/>
      <c r="I20" s="44"/>
      <c r="J20" s="44"/>
      <c r="K20" s="44"/>
      <c r="L20" s="171">
        <v>79</v>
      </c>
      <c r="M20" s="42"/>
      <c r="N20" s="42">
        <f t="shared" si="9"/>
        <v>0</v>
      </c>
      <c r="O20" s="45">
        <v>59</v>
      </c>
      <c r="P20" s="42"/>
      <c r="Q20" s="42">
        <f t="shared" si="8"/>
        <v>0</v>
      </c>
      <c r="R20" s="22">
        <v>74</v>
      </c>
      <c r="S20" s="23">
        <v>84</v>
      </c>
      <c r="T20" s="23">
        <v>54</v>
      </c>
      <c r="U20" s="23">
        <v>64</v>
      </c>
      <c r="V20" s="54">
        <f>P20/P$3*100</f>
        <v>0</v>
      </c>
      <c r="W20" s="7"/>
    </row>
    <row r="21" spans="1:23" x14ac:dyDescent="0.15">
      <c r="L21" s="59"/>
      <c r="M21" s="59"/>
    </row>
    <row r="48" spans="23:23" ht="17.25" x14ac:dyDescent="0.15">
      <c r="W48" s="175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E19"/>
  <sheetViews>
    <sheetView zoomScale="76" zoomScaleNormal="76" workbookViewId="0">
      <selection activeCell="AB42" sqref="AB42"/>
    </sheetView>
  </sheetViews>
  <sheetFormatPr defaultRowHeight="13.5" x14ac:dyDescent="0.15"/>
  <cols>
    <col min="1" max="1" width="6.625" customWidth="1"/>
    <col min="2" max="2" width="9.5" customWidth="1"/>
    <col min="3" max="31" width="10" bestFit="1" customWidth="1"/>
  </cols>
  <sheetData>
    <row r="1" spans="1:31" ht="16.5" x14ac:dyDescent="0.25">
      <c r="A1" s="56" t="s">
        <v>46</v>
      </c>
      <c r="B1" s="58" t="s">
        <v>14</v>
      </c>
      <c r="C1" s="58" t="s">
        <v>15</v>
      </c>
      <c r="D1" s="58" t="s">
        <v>16</v>
      </c>
      <c r="E1" s="58" t="s">
        <v>17</v>
      </c>
      <c r="F1" s="58" t="s">
        <v>13</v>
      </c>
      <c r="G1" s="58" t="s">
        <v>8</v>
      </c>
      <c r="H1" s="58" t="s">
        <v>34</v>
      </c>
      <c r="I1" s="58" t="s">
        <v>35</v>
      </c>
      <c r="J1" s="58" t="s">
        <v>9</v>
      </c>
      <c r="K1" s="58" t="s">
        <v>36</v>
      </c>
      <c r="L1" s="58" t="s">
        <v>39</v>
      </c>
      <c r="M1" s="58" t="s">
        <v>20</v>
      </c>
      <c r="N1" s="58" t="s">
        <v>12</v>
      </c>
      <c r="O1" s="58" t="s">
        <v>10</v>
      </c>
      <c r="P1" s="58" t="s">
        <v>11</v>
      </c>
      <c r="Q1" s="57" t="s">
        <v>2</v>
      </c>
      <c r="R1" s="58" t="s">
        <v>3</v>
      </c>
      <c r="S1" s="58" t="s">
        <v>4</v>
      </c>
      <c r="T1" s="58" t="s">
        <v>5</v>
      </c>
      <c r="U1" s="58" t="s">
        <v>6</v>
      </c>
      <c r="V1" s="58" t="s">
        <v>38</v>
      </c>
      <c r="W1" s="58" t="s">
        <v>32</v>
      </c>
      <c r="X1" s="58" t="s">
        <v>33</v>
      </c>
      <c r="Y1" s="58" t="s">
        <v>19</v>
      </c>
      <c r="Z1" s="58" t="s">
        <v>48</v>
      </c>
      <c r="AA1" s="58" t="s">
        <v>18</v>
      </c>
      <c r="AB1" s="58" t="s">
        <v>21</v>
      </c>
      <c r="AC1" s="58" t="s">
        <v>22</v>
      </c>
      <c r="AD1" s="58" t="s">
        <v>23</v>
      </c>
      <c r="AE1" s="58" t="s">
        <v>37</v>
      </c>
    </row>
    <row r="2" spans="1:31" s="64" customFormat="1" ht="16.5" x14ac:dyDescent="0.15">
      <c r="A2" s="63" t="s">
        <v>135</v>
      </c>
      <c r="B2" s="84">
        <v>100</v>
      </c>
      <c r="C2" s="84">
        <v>100</v>
      </c>
      <c r="D2" s="84">
        <v>100</v>
      </c>
      <c r="E2" s="84">
        <v>100</v>
      </c>
      <c r="F2" s="84">
        <v>100</v>
      </c>
      <c r="G2" s="84">
        <v>100</v>
      </c>
      <c r="H2" s="84">
        <v>100</v>
      </c>
      <c r="I2" s="84">
        <v>100</v>
      </c>
      <c r="J2" s="84">
        <v>100</v>
      </c>
      <c r="K2" s="84">
        <v>100</v>
      </c>
      <c r="L2" s="84">
        <v>100</v>
      </c>
      <c r="M2" s="84">
        <v>100</v>
      </c>
      <c r="N2" s="84">
        <v>100</v>
      </c>
      <c r="O2" s="84">
        <v>100</v>
      </c>
      <c r="P2" s="84">
        <v>100</v>
      </c>
      <c r="Q2" s="85">
        <v>100</v>
      </c>
      <c r="R2" s="84">
        <v>100</v>
      </c>
      <c r="S2" s="84">
        <v>100</v>
      </c>
      <c r="T2" s="84">
        <v>100</v>
      </c>
      <c r="U2" s="84">
        <v>100</v>
      </c>
      <c r="V2" s="84">
        <v>100</v>
      </c>
      <c r="W2" s="84">
        <v>100</v>
      </c>
      <c r="X2" s="84">
        <v>100</v>
      </c>
      <c r="Y2" s="84">
        <v>100</v>
      </c>
      <c r="Z2" s="84">
        <v>100</v>
      </c>
      <c r="AA2" s="84">
        <v>100</v>
      </c>
      <c r="AB2" s="84">
        <v>100</v>
      </c>
      <c r="AC2" s="84">
        <v>100</v>
      </c>
      <c r="AD2" s="84">
        <v>100</v>
      </c>
      <c r="AE2" s="84">
        <v>100</v>
      </c>
    </row>
    <row r="3" spans="1:31" s="64" customFormat="1" ht="16.5" x14ac:dyDescent="0.15">
      <c r="A3" s="126" t="s">
        <v>136</v>
      </c>
      <c r="B3" s="85">
        <f ca="1">INDIRECT(B$1&amp;"!Q4")</f>
        <v>99.967000787359325</v>
      </c>
      <c r="C3" s="85">
        <f ca="1">INDIRECT(C$1&amp;"!Q4")</f>
        <v>100.20444624549198</v>
      </c>
      <c r="D3" s="85">
        <f ca="1">INDIRECT(D$1&amp;"!V4")</f>
        <v>100.28049637860066</v>
      </c>
      <c r="E3" s="85">
        <f t="shared" ref="E3:H3" ca="1" si="0">INDIRECT(E$1&amp;"!Q4")</f>
        <v>100.14163695198199</v>
      </c>
      <c r="F3" s="85">
        <f t="shared" ca="1" si="0"/>
        <v>99.474408820407419</v>
      </c>
      <c r="G3" s="85">
        <f t="shared" ca="1" si="0"/>
        <v>99.548809038034904</v>
      </c>
      <c r="H3" s="85">
        <f t="shared" ca="1" si="0"/>
        <v>99.789206413396315</v>
      </c>
      <c r="I3" s="85">
        <f ca="1">INDIRECT(I$1&amp;"!V4")</f>
        <v>99.725291015699639</v>
      </c>
      <c r="J3" s="85">
        <f t="shared" ref="J3:X3" ca="1" si="1">INDIRECT(J$1&amp;"!Q4")</f>
        <v>99.967050935017909</v>
      </c>
      <c r="K3" s="85">
        <f t="shared" ca="1" si="1"/>
        <v>99.825611981826611</v>
      </c>
      <c r="L3" s="85">
        <f t="shared" ca="1" si="1"/>
        <v>97.493138902793646</v>
      </c>
      <c r="M3" s="85">
        <f t="shared" ca="1" si="1"/>
        <v>100.80579721468719</v>
      </c>
      <c r="N3" s="85">
        <f t="shared" ca="1" si="1"/>
        <v>100.21935626731329</v>
      </c>
      <c r="O3" s="85">
        <f t="shared" ca="1" si="1"/>
        <v>100.22533372282854</v>
      </c>
      <c r="P3" s="85">
        <f t="shared" ca="1" si="1"/>
        <v>100.44318935630059</v>
      </c>
      <c r="Q3" s="85">
        <f t="shared" ca="1" si="1"/>
        <v>100.3040680491951</v>
      </c>
      <c r="R3" s="85">
        <f t="shared" ca="1" si="1"/>
        <v>100.00197835721885</v>
      </c>
      <c r="S3" s="85">
        <f ca="1">INDIRECT(S$1&amp;"!Q4")</f>
        <v>100.8918597675641</v>
      </c>
      <c r="T3" s="85">
        <f ca="1">INDIRECT(T$1&amp;"!Q4")</f>
        <v>99.923800832729199</v>
      </c>
      <c r="U3" s="85">
        <f t="shared" ca="1" si="1"/>
        <v>100.44266156271149</v>
      </c>
      <c r="V3" s="85">
        <f t="shared" ca="1" si="1"/>
        <v>99.992293681286668</v>
      </c>
      <c r="W3" s="85">
        <f t="shared" ca="1" si="1"/>
        <v>100.00256558338504</v>
      </c>
      <c r="X3" s="85">
        <f t="shared" ca="1" si="1"/>
        <v>99.868955727214669</v>
      </c>
      <c r="Y3" s="85">
        <f ca="1">INDIRECT(Y$1&amp;"!Q4")</f>
        <v>99.936938074899103</v>
      </c>
      <c r="Z3" s="85">
        <f ca="1">INDIRECT(Z$1&amp;"!Q4")</f>
        <v>100.50705590716169</v>
      </c>
      <c r="AA3" s="85">
        <f t="shared" ref="AA3:AD3" ca="1" si="2">INDIRECT(AA$1&amp;"!Q4")</f>
        <v>99.674104392279844</v>
      </c>
      <c r="AB3" s="85">
        <f t="shared" ca="1" si="2"/>
        <v>99.532700571467743</v>
      </c>
      <c r="AC3" s="85">
        <f t="shared" ca="1" si="2"/>
        <v>101.04606153372559</v>
      </c>
      <c r="AD3" s="85">
        <f t="shared" ca="1" si="2"/>
        <v>99.534520498751036</v>
      </c>
      <c r="AE3" s="85">
        <f ca="1">INDIRECT(AE$1&amp;"!V4")</f>
        <v>101.27803178383689</v>
      </c>
    </row>
    <row r="4" spans="1:31" s="64" customFormat="1" ht="16.5" x14ac:dyDescent="0.15">
      <c r="A4" s="126" t="s">
        <v>137</v>
      </c>
      <c r="B4" s="85">
        <f ca="1">INDIRECT(B$1&amp;"!Q5")</f>
        <v>99.994507242787662</v>
      </c>
      <c r="C4" s="85">
        <f ca="1">INDIRECT(C$1&amp;"!Q5")</f>
        <v>100.27432145135688</v>
      </c>
      <c r="D4" s="85">
        <f ca="1">INDIRECT(D$1&amp;"!V5")</f>
        <v>100.25975505745495</v>
      </c>
      <c r="E4" s="85">
        <f t="shared" ref="E4:H4" ca="1" si="3">INDIRECT(E$1&amp;"!Q5")</f>
        <v>100.50018992288348</v>
      </c>
      <c r="F4" s="85">
        <f t="shared" ca="1" si="3"/>
        <v>99.526901321376059</v>
      </c>
      <c r="G4" s="85">
        <f t="shared" ca="1" si="3"/>
        <v>99.267884495459683</v>
      </c>
      <c r="H4" s="85">
        <f t="shared" ca="1" si="3"/>
        <v>99.591650489866495</v>
      </c>
      <c r="I4" s="85">
        <f ca="1">INDIRECT(I$1&amp;"!V4")</f>
        <v>99.725291015699639</v>
      </c>
      <c r="J4" s="85">
        <f t="shared" ref="J4:AD4" ca="1" si="4">INDIRECT(J$1&amp;"!Q5")</f>
        <v>100.14570337450178</v>
      </c>
      <c r="K4" s="85">
        <f t="shared" ca="1" si="4"/>
        <v>99.768427991456804</v>
      </c>
      <c r="L4" s="85">
        <f t="shared" ca="1" si="4"/>
        <v>97.222875195282768</v>
      </c>
      <c r="M4" s="85">
        <f t="shared" ca="1" si="4"/>
        <v>99.526899082180137</v>
      </c>
      <c r="N4" s="85">
        <f t="shared" ca="1" si="4"/>
        <v>100.58067728462628</v>
      </c>
      <c r="O4" s="85">
        <f t="shared" ca="1" si="4"/>
        <v>100.45541422355883</v>
      </c>
      <c r="P4" s="85">
        <f t="shared" ca="1" si="4"/>
        <v>100.28504952387505</v>
      </c>
      <c r="Q4" s="85">
        <f t="shared" ca="1" si="4"/>
        <v>100.26441349173085</v>
      </c>
      <c r="R4" s="85">
        <f t="shared" ca="1" si="4"/>
        <v>99.68551118975904</v>
      </c>
      <c r="S4" s="85">
        <f t="shared" ca="1" si="4"/>
        <v>100.67315962230568</v>
      </c>
      <c r="T4" s="85">
        <f t="shared" ca="1" si="4"/>
        <v>99.935331170768833</v>
      </c>
      <c r="U4" s="85">
        <f t="shared" ca="1" si="4"/>
        <v>100.32073762788308</v>
      </c>
      <c r="V4" s="85">
        <f t="shared" ca="1" si="4"/>
        <v>99.947494146952536</v>
      </c>
      <c r="W4" s="85">
        <f t="shared" ca="1" si="4"/>
        <v>100.23995198659874</v>
      </c>
      <c r="X4" s="85">
        <f t="shared" ca="1" si="4"/>
        <v>100.36349043920303</v>
      </c>
      <c r="Y4" s="85">
        <f t="shared" ca="1" si="4"/>
        <v>99.916861064970732</v>
      </c>
      <c r="Z4" s="85">
        <f t="shared" ca="1" si="4"/>
        <v>100.84338578004694</v>
      </c>
      <c r="AA4" s="85">
        <f t="shared" ca="1" si="4"/>
        <v>99.780428788871689</v>
      </c>
      <c r="AB4" s="85">
        <f t="shared" ca="1" si="4"/>
        <v>99.25718035498339</v>
      </c>
      <c r="AC4" s="85">
        <f t="shared" ca="1" si="4"/>
        <v>100.93591136021185</v>
      </c>
      <c r="AD4" s="85">
        <f t="shared" ca="1" si="4"/>
        <v>100.02714431282973</v>
      </c>
      <c r="AE4" s="85">
        <f ca="1">INDIRECT(AE$1&amp;"!V5")</f>
        <v>102.3116771593335</v>
      </c>
    </row>
    <row r="5" spans="1:31" s="64" customFormat="1" ht="16.5" x14ac:dyDescent="0.15">
      <c r="A5" s="126" t="s">
        <v>138</v>
      </c>
      <c r="B5" s="85">
        <f ca="1">INDIRECT(B$1&amp;"!Q6")</f>
        <v>100.02811213921889</v>
      </c>
      <c r="C5" s="85">
        <f ca="1">INDIRECT(C$1&amp;"!Q6")</f>
        <v>100.33752643291898</v>
      </c>
      <c r="D5" s="85">
        <f ca="1">INDIRECT(D$1&amp;"!V6")</f>
        <v>100.27558878556266</v>
      </c>
      <c r="E5" s="85">
        <f ca="1">INDIRECT(E$1&amp;"!Q6")</f>
        <v>100.56052607850224</v>
      </c>
      <c r="F5" s="85">
        <f ca="1">INDIRECT(F$1&amp;"!Q6")</f>
        <v>99.314561384791688</v>
      </c>
      <c r="G5" s="85">
        <f ca="1">INDIRECT(G$1&amp;"!Q6")</f>
        <v>99.389768648147893</v>
      </c>
      <c r="H5" s="85">
        <f ca="1">INDIRECT(H$1&amp;"!Q6")</f>
        <v>99.407640889828215</v>
      </c>
      <c r="I5" s="85">
        <f ca="1">INDIRECT(I$1&amp;"!V6")</f>
        <v>99.666752644809492</v>
      </c>
      <c r="J5" s="85">
        <f t="shared" ref="J5:AD5" ca="1" si="5">INDIRECT(J$1&amp;"!Q6")</f>
        <v>100.33841026889314</v>
      </c>
      <c r="K5" s="85">
        <f t="shared" ca="1" si="5"/>
        <v>99.973038769142988</v>
      </c>
      <c r="L5" s="85">
        <f t="shared" ca="1" si="5"/>
        <v>97.400071498117853</v>
      </c>
      <c r="M5" s="85">
        <f t="shared" ca="1" si="5"/>
        <v>100.42486139941344</v>
      </c>
      <c r="N5" s="85">
        <f t="shared" ca="1" si="5"/>
        <v>100.8969057056399</v>
      </c>
      <c r="O5" s="85">
        <f t="shared" ca="1" si="5"/>
        <v>100.4774185303271</v>
      </c>
      <c r="P5" s="85">
        <f t="shared" ca="1" si="5"/>
        <v>100.19575703501611</v>
      </c>
      <c r="Q5" s="85">
        <f t="shared" ca="1" si="5"/>
        <v>100.31968181054467</v>
      </c>
      <c r="R5" s="85">
        <f t="shared" ca="1" si="5"/>
        <v>99.680220669820031</v>
      </c>
      <c r="S5" s="85">
        <f t="shared" ca="1" si="5"/>
        <v>100.61589131929021</v>
      </c>
      <c r="T5" s="85">
        <f t="shared" ca="1" si="5"/>
        <v>100.03974884446048</v>
      </c>
      <c r="U5" s="85">
        <f t="shared" ca="1" si="5"/>
        <v>100.04208981404261</v>
      </c>
      <c r="V5" s="85">
        <f t="shared" ca="1" si="5"/>
        <v>100.53761584227259</v>
      </c>
      <c r="W5" s="85">
        <f t="shared" ca="1" si="5"/>
        <v>100.62973449326731</v>
      </c>
      <c r="X5" s="85">
        <f t="shared" ca="1" si="5"/>
        <v>100.33212586888402</v>
      </c>
      <c r="Y5" s="85">
        <f t="shared" ca="1" si="5"/>
        <v>99.755564996777196</v>
      </c>
      <c r="Z5" s="85">
        <f t="shared" ca="1" si="5"/>
        <v>100.60495803757621</v>
      </c>
      <c r="AA5" s="85">
        <f t="shared" ca="1" si="5"/>
        <v>99.747287821980436</v>
      </c>
      <c r="AB5" s="85">
        <f t="shared" ca="1" si="5"/>
        <v>99.476891523495581</v>
      </c>
      <c r="AC5" s="85">
        <f t="shared" ca="1" si="5"/>
        <v>100.16096738989391</v>
      </c>
      <c r="AD5" s="85">
        <f t="shared" ca="1" si="5"/>
        <v>99.175689659380083</v>
      </c>
      <c r="AE5" s="85">
        <f ca="1">INDIRECT(AE$1&amp;"!V6")</f>
        <v>102.53362560970226</v>
      </c>
    </row>
    <row r="6" spans="1:31" s="64" customFormat="1" ht="16.5" x14ac:dyDescent="0.15">
      <c r="A6" s="126" t="s">
        <v>139</v>
      </c>
      <c r="B6" s="85">
        <f ca="1">INDIRECT(B$1&amp;"!Q7")</f>
        <v>100.02213470711452</v>
      </c>
      <c r="C6" s="85">
        <f ca="1">INDIRECT(C$1&amp;"!Q7")</f>
        <v>100.40846879490419</v>
      </c>
      <c r="D6" s="85">
        <f ca="1">INDIRECT(D$1&amp;"!V7")</f>
        <v>100.73979354505131</v>
      </c>
      <c r="E6" s="85">
        <f ca="1">INDIRECT(E$1&amp;"!Q7")</f>
        <v>100.44898794879229</v>
      </c>
      <c r="F6" s="85">
        <f ca="1">INDIRECT(F$1&amp;"!Q7")</f>
        <v>99.340785870501435</v>
      </c>
      <c r="G6" s="85">
        <f ca="1">INDIRECT(G$1&amp;"!Q7")</f>
        <v>99.846731974631481</v>
      </c>
      <c r="H6" s="85">
        <f ca="1">INDIRECT(H$1&amp;"!Q7")</f>
        <v>99.272055517513593</v>
      </c>
      <c r="I6" s="85">
        <f ca="1">INDIRECT(I$1&amp;"!V7")</f>
        <v>99.901368813172482</v>
      </c>
      <c r="J6" s="85">
        <f t="shared" ref="J6:AD6" ca="1" si="6">INDIRECT(J$1&amp;"!Q7")</f>
        <v>100.32963146854232</v>
      </c>
      <c r="K6" s="85">
        <f t="shared" ca="1" si="6"/>
        <v>100.12708970181433</v>
      </c>
      <c r="L6" s="85">
        <f t="shared" ca="1" si="6"/>
        <v>96.782058498686268</v>
      </c>
      <c r="M6" s="85">
        <f t="shared" ca="1" si="6"/>
        <v>100.99560816548545</v>
      </c>
      <c r="N6" s="85">
        <f t="shared" ca="1" si="6"/>
        <v>100.80134916941709</v>
      </c>
      <c r="O6" s="85">
        <f t="shared" ca="1" si="6"/>
        <v>99.959476209853165</v>
      </c>
      <c r="P6" s="85">
        <f t="shared" ca="1" si="6"/>
        <v>100.49910164929024</v>
      </c>
      <c r="Q6" s="85">
        <f t="shared" ca="1" si="6"/>
        <v>100.4088905497324</v>
      </c>
      <c r="R6" s="85">
        <f t="shared" ca="1" si="6"/>
        <v>99.515641793380382</v>
      </c>
      <c r="S6" s="85">
        <f t="shared" ca="1" si="6"/>
        <v>100.59201012917454</v>
      </c>
      <c r="T6" s="85">
        <f t="shared" ca="1" si="6"/>
        <v>100.06867592777355</v>
      </c>
      <c r="U6" s="85">
        <f t="shared" ca="1" si="6"/>
        <v>100.17310232320075</v>
      </c>
      <c r="V6" s="85">
        <f t="shared" ca="1" si="6"/>
        <v>100.49882435837635</v>
      </c>
      <c r="W6" s="85">
        <f t="shared" ca="1" si="6"/>
        <v>100.72720170608433</v>
      </c>
      <c r="X6" s="85">
        <f t="shared" ca="1" si="6"/>
        <v>100.47344466392315</v>
      </c>
      <c r="Y6" s="85">
        <f t="shared" ca="1" si="6"/>
        <v>99.922814104909691</v>
      </c>
      <c r="Z6" s="85">
        <f t="shared" ca="1" si="6"/>
        <v>99.990544967761522</v>
      </c>
      <c r="AA6" s="85">
        <f t="shared" ca="1" si="6"/>
        <v>99.729403965748105</v>
      </c>
      <c r="AB6" s="85">
        <f t="shared" ca="1" si="6"/>
        <v>99.579518674663703</v>
      </c>
      <c r="AC6" s="85">
        <f t="shared" ca="1" si="6"/>
        <v>100.51014261170947</v>
      </c>
      <c r="AD6" s="85">
        <f t="shared" ca="1" si="6"/>
        <v>98.318991834967903</v>
      </c>
      <c r="AE6" s="85">
        <f ca="1">INDIRECT(AE$1&amp;"!V7")</f>
        <v>102.29270699149559</v>
      </c>
    </row>
    <row r="7" spans="1:31" s="64" customFormat="1" ht="16.5" x14ac:dyDescent="0.15">
      <c r="A7" s="126" t="s">
        <v>140</v>
      </c>
      <c r="B7" s="85">
        <f ca="1">INDIRECT(B$1&amp;"!Q8")</f>
        <v>100.03030878367154</v>
      </c>
      <c r="C7" s="85">
        <f ca="1">INDIRECT(C$1&amp;"!Q8")</f>
        <v>100.35314813667068</v>
      </c>
      <c r="D7" s="85">
        <f ca="1">INDIRECT(D$1&amp;"!V8")</f>
        <v>100.36132540830542</v>
      </c>
      <c r="E7" s="85">
        <f ca="1">INDIRECT(E$1&amp;"!Q8")</f>
        <v>100.2136044317274</v>
      </c>
      <c r="F7" s="85">
        <f ca="1">INDIRECT(F$1&amp;"!Q8")</f>
        <v>99.5269267455473</v>
      </c>
      <c r="G7" s="85">
        <f ca="1">INDIRECT(G$1&amp;"!Q8")</f>
        <v>99.825491292151298</v>
      </c>
      <c r="H7" s="85">
        <f ca="1">INDIRECT(H$1&amp;"!Q8")</f>
        <v>99.690305825956997</v>
      </c>
      <c r="I7" s="85">
        <f ca="1">INDIRECT(I$1&amp;"!V8")</f>
        <v>99.765023768071174</v>
      </c>
      <c r="J7" s="85">
        <f t="shared" ref="J7:AD7" ca="1" si="7">INDIRECT(J$1&amp;"!Q8")</f>
        <v>100.6636372784981</v>
      </c>
      <c r="K7" s="85">
        <f t="shared" ca="1" si="7"/>
        <v>100.40346001252651</v>
      </c>
      <c r="L7" s="85">
        <f t="shared" ca="1" si="7"/>
        <v>96.822769454399079</v>
      </c>
      <c r="M7" s="85">
        <f t="shared" ca="1" si="7"/>
        <v>100.39699449291358</v>
      </c>
      <c r="N7" s="85">
        <f t="shared" ca="1" si="7"/>
        <v>100.73208638134601</v>
      </c>
      <c r="O7" s="85">
        <f t="shared" ca="1" si="7"/>
        <v>100.65834116425816</v>
      </c>
      <c r="P7" s="85">
        <f t="shared" ca="1" si="7"/>
        <v>100.61248199002048</v>
      </c>
      <c r="Q7" s="85">
        <f t="shared" ca="1" si="7"/>
        <v>100.45329044644753</v>
      </c>
      <c r="R7" s="85">
        <f t="shared" ca="1" si="7"/>
        <v>99.869794190074813</v>
      </c>
      <c r="S7" s="85">
        <f t="shared" ca="1" si="7"/>
        <v>100.27590895466787</v>
      </c>
      <c r="T7" s="85">
        <f t="shared" ca="1" si="7"/>
        <v>100.32576347732405</v>
      </c>
      <c r="U7" s="85">
        <f t="shared" ca="1" si="7"/>
        <v>100.36578756690216</v>
      </c>
      <c r="V7" s="85">
        <f t="shared" ca="1" si="7"/>
        <v>100.14835245426428</v>
      </c>
      <c r="W7" s="85">
        <f t="shared" ca="1" si="7"/>
        <v>100.27236976707843</v>
      </c>
      <c r="X7" s="85">
        <f t="shared" ca="1" si="7"/>
        <v>100.29246836642886</v>
      </c>
      <c r="Y7" s="85">
        <f t="shared" ca="1" si="7"/>
        <v>99.906194100034469</v>
      </c>
      <c r="Z7" s="85">
        <f t="shared" ca="1" si="7"/>
        <v>100.27819738359354</v>
      </c>
      <c r="AA7" s="85">
        <f t="shared" ca="1" si="7"/>
        <v>99.632092295119435</v>
      </c>
      <c r="AB7" s="85">
        <f t="shared" ca="1" si="7"/>
        <v>99.922411195722063</v>
      </c>
      <c r="AC7" s="85">
        <f t="shared" ca="1" si="7"/>
        <v>100.27367036538564</v>
      </c>
      <c r="AD7" s="85">
        <f t="shared" ca="1" si="7"/>
        <v>100.0695801164084</v>
      </c>
      <c r="AE7" s="85">
        <f ca="1">INDIRECT(AE$1&amp;"!V8")</f>
        <v>101.32808540074896</v>
      </c>
    </row>
    <row r="8" spans="1:31" s="64" customFormat="1" ht="16.5" x14ac:dyDescent="0.15">
      <c r="A8" s="126" t="s">
        <v>141</v>
      </c>
      <c r="B8" s="85">
        <f ca="1">INDIRECT(B$1&amp;"!Q9")</f>
        <v>100.09757983102791</v>
      </c>
      <c r="C8" s="85">
        <f ca="1">INDIRECT(C$1&amp;"!Q9")</f>
        <v>100.45681238334363</v>
      </c>
      <c r="D8" s="85">
        <f ca="1">INDIRECT(D$1&amp;"!V9")</f>
        <v>100.05774694064655</v>
      </c>
      <c r="E8" s="85">
        <f ca="1">INDIRECT(E$1&amp;"!Q9")</f>
        <v>100.39056918119387</v>
      </c>
      <c r="F8" s="85">
        <f ca="1">INDIRECT(F$1&amp;"!Q9")</f>
        <v>99.150293944154498</v>
      </c>
      <c r="G8" s="85">
        <f ca="1">INDIRECT(G$1&amp;"!Q9")</f>
        <v>99.813690679025285</v>
      </c>
      <c r="H8" s="85">
        <f ca="1">INDIRECT(H$1&amp;"!Q9")</f>
        <v>99.527352236937915</v>
      </c>
      <c r="I8" s="85">
        <f ca="1">INDIRECT(I$1&amp;"!V9")</f>
        <v>99.761063723922376</v>
      </c>
      <c r="J8" s="85">
        <f t="shared" ref="J8:AD8" ca="1" si="8">INDIRECT(J$1&amp;"!Q9")</f>
        <v>100.68547206313288</v>
      </c>
      <c r="K8" s="85">
        <f t="shared" ca="1" si="8"/>
        <v>100.53823717057637</v>
      </c>
      <c r="L8" s="85">
        <f t="shared" ca="1" si="8"/>
        <v>96.637914173755732</v>
      </c>
      <c r="M8" s="85">
        <f t="shared" ca="1" si="8"/>
        <v>100.2274571380833</v>
      </c>
      <c r="N8" s="85">
        <f t="shared" ca="1" si="8"/>
        <v>100.5810600538193</v>
      </c>
      <c r="O8" s="85">
        <f t="shared" ca="1" si="8"/>
        <v>100.54234610339081</v>
      </c>
      <c r="P8" s="85">
        <f t="shared" ca="1" si="8"/>
        <v>100.48964942837596</v>
      </c>
      <c r="Q8" s="85">
        <f t="shared" ca="1" si="8"/>
        <v>100.74242100322668</v>
      </c>
      <c r="R8" s="85">
        <f t="shared" ca="1" si="8"/>
        <v>99.997638771694398</v>
      </c>
      <c r="S8" s="85">
        <f t="shared" ca="1" si="8"/>
        <v>100.72739913304257</v>
      </c>
      <c r="T8" s="85">
        <f t="shared" ca="1" si="8"/>
        <v>100.2199293754967</v>
      </c>
      <c r="U8" s="85">
        <f t="shared" ca="1" si="8"/>
        <v>100.23222337046703</v>
      </c>
      <c r="V8" s="85">
        <f t="shared" ca="1" si="8"/>
        <v>100.24957801589427</v>
      </c>
      <c r="W8" s="85">
        <f t="shared" ca="1" si="8"/>
        <v>100.56277880223486</v>
      </c>
      <c r="X8" s="85">
        <f t="shared" ca="1" si="8"/>
        <v>100.15695040485892</v>
      </c>
      <c r="Y8" s="85">
        <f t="shared" ca="1" si="8"/>
        <v>100.15836370809632</v>
      </c>
      <c r="Z8" s="85">
        <f t="shared" ca="1" si="8"/>
        <v>100.18787335092412</v>
      </c>
      <c r="AA8" s="85">
        <f t="shared" ca="1" si="8"/>
        <v>99.708275940620766</v>
      </c>
      <c r="AB8" s="85">
        <f t="shared" ca="1" si="8"/>
        <v>100.15420913545496</v>
      </c>
      <c r="AC8" s="85">
        <f t="shared" ca="1" si="8"/>
        <v>100.31765710304667</v>
      </c>
      <c r="AD8" s="85">
        <f t="shared" ca="1" si="8"/>
        <v>101.01114632813891</v>
      </c>
      <c r="AE8" s="85">
        <f ca="1">INDIRECT(AE$1&amp;"!V9")</f>
        <v>100.66591184610031</v>
      </c>
    </row>
    <row r="9" spans="1:31" s="64" customFormat="1" ht="16.5" x14ac:dyDescent="0.15">
      <c r="A9" s="126" t="s">
        <v>142</v>
      </c>
      <c r="B9" s="85">
        <f ca="1">INDIRECT(B$1&amp;"!Q10")</f>
        <v>100.00427646997426</v>
      </c>
      <c r="C9" s="85">
        <f ca="1">INDIRECT(C$1&amp;"!Q10")</f>
        <v>100.42786376962631</v>
      </c>
      <c r="D9" s="85">
        <f ca="1">INDIRECT(D$1&amp;"!V10")</f>
        <v>100.11254897030342</v>
      </c>
      <c r="E9" s="85">
        <f ca="1">INDIRECT(E$1&amp;"!Q10")</f>
        <v>100.25601199793219</v>
      </c>
      <c r="F9" s="85">
        <f ca="1">INDIRECT(F$1&amp;"!Q10")</f>
        <v>99.177865857951772</v>
      </c>
      <c r="G9" s="85">
        <f ca="1">INDIRECT(G$1&amp;"!Q10")</f>
        <v>99.95456043823873</v>
      </c>
      <c r="H9" s="85">
        <f ca="1">INDIRECT(H$1&amp;"!Q10")</f>
        <v>100.089048774894</v>
      </c>
      <c r="I9" s="85">
        <f ca="1">INDIRECT(I$1&amp;"!V10")</f>
        <v>99.410577240899684</v>
      </c>
      <c r="J9" s="85">
        <f t="shared" ref="J9:AD9" ca="1" si="9">INDIRECT(J$1&amp;"!Q10")</f>
        <v>100.66770382494839</v>
      </c>
      <c r="K9" s="85">
        <f t="shared" ca="1" si="9"/>
        <v>100.75306557360241</v>
      </c>
      <c r="L9" s="85">
        <f t="shared" ca="1" si="9"/>
        <v>97.097367415814361</v>
      </c>
      <c r="M9" s="85">
        <f t="shared" ca="1" si="9"/>
        <v>100.78319937052878</v>
      </c>
      <c r="N9" s="85">
        <f t="shared" ca="1" si="9"/>
        <v>100.58293982814493</v>
      </c>
      <c r="O9" s="85">
        <f t="shared" ca="1" si="9"/>
        <v>100.79252291468588</v>
      </c>
      <c r="P9" s="85">
        <f t="shared" ca="1" si="9"/>
        <v>100.22181591583276</v>
      </c>
      <c r="Q9" s="85">
        <f t="shared" ca="1" si="9"/>
        <v>100.94168459941901</v>
      </c>
      <c r="R9" s="85">
        <f t="shared" ca="1" si="9"/>
        <v>99.859172544412061</v>
      </c>
      <c r="S9" s="85">
        <f t="shared" ca="1" si="9"/>
        <v>100.62124767180806</v>
      </c>
      <c r="T9" s="85">
        <f t="shared" ca="1" si="9"/>
        <v>100.12396824979947</v>
      </c>
      <c r="U9" s="85">
        <f t="shared" ca="1" si="9"/>
        <v>100.12622087356455</v>
      </c>
      <c r="V9" s="85">
        <f t="shared" ca="1" si="9"/>
        <v>100.27697353093998</v>
      </c>
      <c r="W9" s="85">
        <f t="shared" ca="1" si="9"/>
        <v>100.75374421893474</v>
      </c>
      <c r="X9" s="85">
        <f t="shared" ca="1" si="9"/>
        <v>100.32845615836867</v>
      </c>
      <c r="Y9" s="85">
        <f t="shared" ca="1" si="9"/>
        <v>100.26362651482086</v>
      </c>
      <c r="Z9" s="85">
        <f t="shared" ca="1" si="9"/>
        <v>100.73573899672441</v>
      </c>
      <c r="AA9" s="85">
        <f t="shared" ca="1" si="9"/>
        <v>99.594550035683199</v>
      </c>
      <c r="AB9" s="85">
        <f t="shared" ca="1" si="9"/>
        <v>100.21955621660213</v>
      </c>
      <c r="AC9" s="85">
        <f t="shared" ca="1" si="9"/>
        <v>100.26973197039801</v>
      </c>
      <c r="AD9" s="85">
        <f t="shared" ca="1" si="9"/>
        <v>102.64437591568915</v>
      </c>
      <c r="AE9" s="85">
        <f ca="1">INDIRECT(AE$1&amp;"!V10")</f>
        <v>101.4148259648986</v>
      </c>
    </row>
    <row r="10" spans="1:31" s="64" customFormat="1" ht="16.5" x14ac:dyDescent="0.15">
      <c r="A10" s="126" t="s">
        <v>143</v>
      </c>
      <c r="B10" s="85">
        <f ca="1">INDIRECT(B$1&amp;"!Q11")</f>
        <v>99.931322096231284</v>
      </c>
      <c r="C10" s="85">
        <f ca="1">INDIRECT(C$1&amp;"!Q11")</f>
        <v>100.31038953917542</v>
      </c>
      <c r="D10" s="85">
        <f ca="1">INDIRECT(D$1&amp;"!V11")</f>
        <v>99.746502977158869</v>
      </c>
      <c r="E10" s="85">
        <f ca="1">INDIRECT(E$1&amp;"!Q11")</f>
        <v>100.15446575505879</v>
      </c>
      <c r="F10" s="85">
        <f ca="1">INDIRECT(F$1&amp;"!Q11")</f>
        <v>99.206448871322479</v>
      </c>
      <c r="G10" s="85">
        <f ca="1">INDIRECT(G$1&amp;"!Q11")</f>
        <v>99.579782346396613</v>
      </c>
      <c r="H10" s="85">
        <f ca="1">INDIRECT(H$1&amp;"!Q11")</f>
        <v>100.05238413085765</v>
      </c>
      <c r="I10" s="85">
        <f ca="1">INDIRECT(I$1&amp;"!V11")</f>
        <v>99.373974420873566</v>
      </c>
      <c r="J10" s="85">
        <f t="shared" ref="J10:AD10" ca="1" si="10">INDIRECT(J$1&amp;"!Q11")</f>
        <v>100.57707536680903</v>
      </c>
      <c r="K10" s="85">
        <f t="shared" ca="1" si="10"/>
        <v>100.48943618191521</v>
      </c>
      <c r="L10" s="85">
        <f t="shared" ca="1" si="10"/>
        <v>96.659424560783592</v>
      </c>
      <c r="M10" s="85">
        <f t="shared" ca="1" si="10"/>
        <v>100.7275151908816</v>
      </c>
      <c r="N10" s="85">
        <f t="shared" ca="1" si="10"/>
        <v>100.31330871545241</v>
      </c>
      <c r="O10" s="85">
        <f t="shared" ca="1" si="10"/>
        <v>100.67587053142384</v>
      </c>
      <c r="P10" s="85">
        <f t="shared" ca="1" si="10"/>
        <v>100.51723940283806</v>
      </c>
      <c r="Q10" s="85">
        <f t="shared" ca="1" si="10"/>
        <v>100.74242894443957</v>
      </c>
      <c r="R10" s="85">
        <f t="shared" ca="1" si="10"/>
        <v>99.731972835580791</v>
      </c>
      <c r="S10" s="85">
        <f t="shared" ca="1" si="10"/>
        <v>100.55253613684332</v>
      </c>
      <c r="T10" s="85">
        <f t="shared" ca="1" si="10"/>
        <v>99.955439424902622</v>
      </c>
      <c r="U10" s="85">
        <f t="shared" ca="1" si="10"/>
        <v>100.0560608297848</v>
      </c>
      <c r="V10" s="85">
        <f t="shared" ca="1" si="10"/>
        <v>100.2027895482862</v>
      </c>
      <c r="W10" s="85">
        <f t="shared" ca="1" si="10"/>
        <v>100.42434917497214</v>
      </c>
      <c r="X10" s="85">
        <f t="shared" ca="1" si="10"/>
        <v>100.24646638796099</v>
      </c>
      <c r="Y10" s="85">
        <f t="shared" ca="1" si="10"/>
        <v>100.04161024416996</v>
      </c>
      <c r="Z10" s="85">
        <f t="shared" ca="1" si="10"/>
        <v>100.51153010348526</v>
      </c>
      <c r="AA10" s="85">
        <f t="shared" ca="1" si="10"/>
        <v>99.526101424495351</v>
      </c>
      <c r="AB10" s="85">
        <f t="shared" ca="1" si="10"/>
        <v>99.973403938838686</v>
      </c>
      <c r="AC10" s="85">
        <f t="shared" ca="1" si="10"/>
        <v>101.14182373704885</v>
      </c>
      <c r="AD10" s="85">
        <f t="shared" ca="1" si="10"/>
        <v>102.09706439684258</v>
      </c>
      <c r="AE10" s="85">
        <f ca="1">INDIRECT(AE$1&amp;"!V11")</f>
        <v>102.18096958327672</v>
      </c>
    </row>
    <row r="11" spans="1:31" s="64" customFormat="1" ht="16.5" x14ac:dyDescent="0.15">
      <c r="A11" s="126" t="s">
        <v>144</v>
      </c>
      <c r="B11" s="85">
        <f ca="1">INDIRECT(B$1&amp;"!Q12")</f>
        <v>99.974169831917337</v>
      </c>
      <c r="C11" s="85">
        <f ca="1">INDIRECT(C$1&amp;"!Q12")</f>
        <v>100.4113135222195</v>
      </c>
      <c r="D11" s="85">
        <f ca="1">INDIRECT(D$1&amp;"!V12")</f>
        <v>100.07339798763815</v>
      </c>
      <c r="E11" s="85">
        <f ca="1">INDIRECT(E$1&amp;"!Q12")</f>
        <v>100.43464508267064</v>
      </c>
      <c r="F11" s="85">
        <f ca="1">INDIRECT(F$1&amp;"!Q12")</f>
        <v>99.508164463976428</v>
      </c>
      <c r="G11" s="85">
        <f ca="1">INDIRECT(G$1&amp;"!Q12")</f>
        <v>99.61719803647442</v>
      </c>
      <c r="H11" s="85">
        <f ca="1">INDIRECT(H$1&amp;"!Q12")</f>
        <v>99.897717015765025</v>
      </c>
      <c r="I11" s="85">
        <f ca="1">INDIRECT(I$1&amp;"!V12")</f>
        <v>99.439388162717322</v>
      </c>
      <c r="J11" s="85">
        <f t="shared" ref="J11:AD11" ca="1" si="11">INDIRECT(J$1&amp;"!Q12")</f>
        <v>100.65678194953603</v>
      </c>
      <c r="K11" s="85">
        <f t="shared" ca="1" si="11"/>
        <v>100.66138439078149</v>
      </c>
      <c r="L11" s="85">
        <f t="shared" ca="1" si="11"/>
        <v>96.936702454852224</v>
      </c>
      <c r="M11" s="85">
        <f t="shared" ca="1" si="11"/>
        <v>100.88803599531656</v>
      </c>
      <c r="N11" s="85">
        <f t="shared" ca="1" si="11"/>
        <v>100.69366294653308</v>
      </c>
      <c r="O11" s="85">
        <f t="shared" ca="1" si="11"/>
        <v>100.71716107675388</v>
      </c>
      <c r="P11" s="85">
        <f t="shared" ca="1" si="11"/>
        <v>100.55183481162841</v>
      </c>
      <c r="Q11" s="85">
        <f t="shared" ca="1" si="11"/>
        <v>100.52361595049457</v>
      </c>
      <c r="R11" s="85">
        <f t="shared" ca="1" si="11"/>
        <v>99.81423922550924</v>
      </c>
      <c r="S11" s="85">
        <f t="shared" ca="1" si="11"/>
        <v>100.2560732447651</v>
      </c>
      <c r="T11" s="85">
        <f t="shared" ca="1" si="11"/>
        <v>100.1122454937809</v>
      </c>
      <c r="U11" s="85">
        <f t="shared" ca="1" si="11"/>
        <v>100.30002775807449</v>
      </c>
      <c r="V11" s="85">
        <f t="shared" ca="1" si="11"/>
        <v>100.47545265312723</v>
      </c>
      <c r="W11" s="85">
        <f t="shared" ca="1" si="11"/>
        <v>100.55291563911494</v>
      </c>
      <c r="X11" s="85">
        <f t="shared" ca="1" si="11"/>
        <v>100.44751034966335</v>
      </c>
      <c r="Y11" s="85">
        <f t="shared" ca="1" si="11"/>
        <v>100.12167392942726</v>
      </c>
      <c r="Z11" s="85">
        <f t="shared" ca="1" si="11"/>
        <v>100.53938882105957</v>
      </c>
      <c r="AA11" s="85">
        <f t="shared" ca="1" si="11"/>
        <v>99.560012214729383</v>
      </c>
      <c r="AB11" s="85">
        <f t="shared" ca="1" si="11"/>
        <v>99.913358815721779</v>
      </c>
      <c r="AC11" s="85">
        <f t="shared" ca="1" si="11"/>
        <v>101.28023451865434</v>
      </c>
      <c r="AD11" s="85">
        <f t="shared" ca="1" si="11"/>
        <v>102.44846369801198</v>
      </c>
      <c r="AE11" s="85">
        <f ca="1">INDIRECT(AE$1&amp;"!V12")</f>
        <v>102.74582467117055</v>
      </c>
    </row>
    <row r="12" spans="1:31" s="64" customFormat="1" ht="16.5" x14ac:dyDescent="0.15">
      <c r="A12" s="126" t="s">
        <v>145</v>
      </c>
      <c r="B12" s="85">
        <f ca="1">INDIRECT(B$1&amp;"!Q13")</f>
        <v>99.955865571065942</v>
      </c>
      <c r="C12" s="85">
        <f ca="1">INDIRECT(C$1&amp;"!Q13")</f>
        <v>100.33239915289971</v>
      </c>
      <c r="D12" s="85">
        <f ca="1">INDIRECT(D$1&amp;"!V13")</f>
        <v>100.48287647132568</v>
      </c>
      <c r="E12" s="85">
        <f ca="1">INDIRECT(E$1&amp;"!Q13")</f>
        <v>100.52003474553275</v>
      </c>
      <c r="F12" s="85">
        <f ca="1">INDIRECT(F$1&amp;"!Q13")</f>
        <v>99.408244026322905</v>
      </c>
      <c r="G12" s="85">
        <f ca="1">INDIRECT(G$1&amp;"!Q13")</f>
        <v>99.530429926659906</v>
      </c>
      <c r="H12" s="85">
        <f ca="1">INDIRECT(H$1&amp;"!Q13")</f>
        <v>99.795286238449279</v>
      </c>
      <c r="I12" s="85">
        <f ca="1">INDIRECT(I$1&amp;"!V13")</f>
        <v>98.603224401691307</v>
      </c>
      <c r="J12" s="85">
        <f t="shared" ref="J12:AD12" ca="1" si="12">INDIRECT(J$1&amp;"!Q13")</f>
        <v>100.51395041285708</v>
      </c>
      <c r="K12" s="85">
        <f t="shared" ca="1" si="12"/>
        <v>101.02616617040971</v>
      </c>
      <c r="L12" s="85">
        <f t="shared" ca="1" si="12"/>
        <v>96.803977222228795</v>
      </c>
      <c r="M12" s="85">
        <f t="shared" ca="1" si="12"/>
        <v>100.21764971947577</v>
      </c>
      <c r="N12" s="85">
        <f t="shared" ca="1" si="12"/>
        <v>100.58459724405023</v>
      </c>
      <c r="O12" s="85">
        <f t="shared" ca="1" si="12"/>
        <v>100.16471960556746</v>
      </c>
      <c r="P12" s="85">
        <f t="shared" ca="1" si="12"/>
        <v>100.45370377551973</v>
      </c>
      <c r="Q12" s="85">
        <f t="shared" ca="1" si="12"/>
        <v>100.256725875287</v>
      </c>
      <c r="R12" s="85">
        <f t="shared" ca="1" si="12"/>
        <v>99.98033786611451</v>
      </c>
      <c r="S12" s="85">
        <f t="shared" ca="1" si="12"/>
        <v>99.859132661246591</v>
      </c>
      <c r="T12" s="85">
        <f t="shared" ca="1" si="12"/>
        <v>99.708639045865894</v>
      </c>
      <c r="U12" s="85">
        <f t="shared" ca="1" si="12"/>
        <v>100.31561554228068</v>
      </c>
      <c r="V12" s="85">
        <f t="shared" ca="1" si="12"/>
        <v>99.796078666288963</v>
      </c>
      <c r="W12" s="85">
        <f t="shared" ca="1" si="12"/>
        <v>100.43775365753693</v>
      </c>
      <c r="X12" s="85">
        <f t="shared" ca="1" si="12"/>
        <v>99.948290538543716</v>
      </c>
      <c r="Y12" s="85">
        <f t="shared" ca="1" si="12"/>
        <v>100.39423225369713</v>
      </c>
      <c r="Z12" s="85">
        <f t="shared" ca="1" si="12"/>
        <v>100.47800617064446</v>
      </c>
      <c r="AA12" s="85">
        <f t="shared" ca="1" si="12"/>
        <v>99.978189737617157</v>
      </c>
      <c r="AB12" s="85">
        <f t="shared" ca="1" si="12"/>
        <v>99.564801897254156</v>
      </c>
      <c r="AC12" s="85">
        <f t="shared" ca="1" si="12"/>
        <v>100.97892065738327</v>
      </c>
      <c r="AD12" s="85">
        <f t="shared" ca="1" si="12"/>
        <v>102.35587911694719</v>
      </c>
      <c r="AE12" s="85">
        <f ca="1">INDIRECT(AE$1&amp;"!V13")</f>
        <v>101.63354114827368</v>
      </c>
    </row>
    <row r="13" spans="1:31" s="64" customFormat="1" ht="16.5" x14ac:dyDescent="0.15">
      <c r="A13" s="126" t="s">
        <v>146</v>
      </c>
      <c r="B13" s="85">
        <f ca="1">INDIRECT(B$1&amp;"!Q14")</f>
        <v>99.977491285310364</v>
      </c>
      <c r="C13" s="85">
        <f ca="1">INDIRECT(C$1&amp;"!Q14")</f>
        <v>100.47971189658202</v>
      </c>
      <c r="D13" s="85">
        <f ca="1">INDIRECT(D$1&amp;"!V14")</f>
        <v>100.1524389157729</v>
      </c>
      <c r="E13" s="85">
        <f ca="1">INDIRECT(E$1&amp;"!Q14")</f>
        <v>100.02566666872276</v>
      </c>
      <c r="F13" s="85">
        <f ca="1">INDIRECT(F$1&amp;"!Q14")</f>
        <v>99.310294297210092</v>
      </c>
      <c r="G13" s="85">
        <f ca="1">INDIRECT(G$1&amp;"!Q14")</f>
        <v>99.31334207997844</v>
      </c>
      <c r="H13" s="85">
        <f ca="1">INDIRECT(H$1&amp;"!Q14")</f>
        <v>99.946271330922016</v>
      </c>
      <c r="I13" s="85">
        <f ca="1">INDIRECT(I$1&amp;"!V14")</f>
        <v>99.023276745157233</v>
      </c>
      <c r="J13" s="85">
        <f t="shared" ref="J13:AD13" ca="1" si="13">INDIRECT(J$1&amp;"!Q14")</f>
        <v>100.49874942995454</v>
      </c>
      <c r="K13" s="85">
        <f t="shared" ca="1" si="13"/>
        <v>101.19964472943082</v>
      </c>
      <c r="L13" s="85">
        <f t="shared" ca="1" si="13"/>
        <v>96.412942692914839</v>
      </c>
      <c r="M13" s="85">
        <f t="shared" ca="1" si="13"/>
        <v>100.4154593486749</v>
      </c>
      <c r="N13" s="85">
        <f t="shared" ca="1" si="13"/>
        <v>100.51923561557123</v>
      </c>
      <c r="O13" s="85">
        <f t="shared" ca="1" si="13"/>
        <v>99.754314658938057</v>
      </c>
      <c r="P13" s="85">
        <f t="shared" ca="1" si="13"/>
        <v>100.17113496733097</v>
      </c>
      <c r="Q13" s="85">
        <f t="shared" ca="1" si="13"/>
        <v>100.24071498538186</v>
      </c>
      <c r="R13" s="85">
        <f t="shared" ca="1" si="13"/>
        <v>99.977520004420498</v>
      </c>
      <c r="S13" s="85">
        <f t="shared" ca="1" si="13"/>
        <v>100.16102673216423</v>
      </c>
      <c r="T13" s="85">
        <f t="shared" ca="1" si="13"/>
        <v>99.831835646484507</v>
      </c>
      <c r="U13" s="85">
        <f t="shared" ca="1" si="13"/>
        <v>100.40927648803546</v>
      </c>
      <c r="V13" s="85">
        <f t="shared" ca="1" si="13"/>
        <v>100.02985164515312</v>
      </c>
      <c r="W13" s="85">
        <f t="shared" ca="1" si="13"/>
        <v>100.68214092750803</v>
      </c>
      <c r="X13" s="85">
        <f t="shared" ca="1" si="13"/>
        <v>99.954711653317531</v>
      </c>
      <c r="Y13" s="85">
        <f t="shared" ca="1" si="13"/>
        <v>100.49734652936515</v>
      </c>
      <c r="Z13" s="85">
        <f t="shared" ca="1" si="13"/>
        <v>100.55314244311191</v>
      </c>
      <c r="AA13" s="85">
        <f t="shared" ca="1" si="13"/>
        <v>100.05599555606859</v>
      </c>
      <c r="AB13" s="85">
        <f t="shared" ca="1" si="13"/>
        <v>99.525059313049454</v>
      </c>
      <c r="AC13" s="85">
        <f t="shared" ca="1" si="13"/>
        <v>100.34519111826424</v>
      </c>
      <c r="AD13" s="85">
        <f t="shared" ca="1" si="13"/>
        <v>101.72160553843106</v>
      </c>
      <c r="AE13" s="85">
        <f ca="1">INDIRECT(AE$1&amp;"!V14")</f>
        <v>101.23516224335214</v>
      </c>
    </row>
    <row r="14" spans="1:31" s="64" customFormat="1" ht="16.5" x14ac:dyDescent="0.15">
      <c r="A14" s="63" t="s">
        <v>147</v>
      </c>
      <c r="B14" s="85">
        <f ca="1">INDIRECT(B$1&amp;"!Q15")</f>
        <v>99.974846187678779</v>
      </c>
      <c r="C14" s="85">
        <f ca="1">INDIRECT(C$1&amp;"!Q15")</f>
        <v>100.40355864077337</v>
      </c>
      <c r="D14" s="85">
        <f ca="1">INDIRECT(D$1&amp;"!V15")</f>
        <v>100.30706610460076</v>
      </c>
      <c r="E14" s="85">
        <f ca="1">INDIRECT(E$1&amp;"!Q15")</f>
        <v>100.05731500801265</v>
      </c>
      <c r="F14" s="85">
        <f ca="1">INDIRECT(F$1&amp;"!Q15")</f>
        <v>99.189948985440267</v>
      </c>
      <c r="G14" s="85">
        <f ca="1">INDIRECT(G$1&amp;"!Q15")</f>
        <v>99.279629444999017</v>
      </c>
      <c r="H14" s="85">
        <f ca="1">INDIRECT(H$1&amp;"!Q15")</f>
        <v>99.915050623874308</v>
      </c>
      <c r="I14" s="85">
        <f ca="1">INDIRECT(I$1&amp;"!V15")</f>
        <v>99.193394944234441</v>
      </c>
      <c r="J14" s="85">
        <f t="shared" ref="J14:AD14" ca="1" si="14">INDIRECT(J$1&amp;"!Q15")</f>
        <v>100.69181602201951</v>
      </c>
      <c r="K14" s="85">
        <f t="shared" ca="1" si="14"/>
        <v>101.02960907315955</v>
      </c>
      <c r="L14" s="85">
        <f t="shared" ca="1" si="14"/>
        <v>96.033261682899948</v>
      </c>
      <c r="M14" s="85">
        <f t="shared" ca="1" si="14"/>
        <v>100.32525084073912</v>
      </c>
      <c r="N14" s="85">
        <f t="shared" ca="1" si="14"/>
        <v>100.87695274224654</v>
      </c>
      <c r="O14" s="85">
        <f t="shared" ca="1" si="14"/>
        <v>100.16291524786777</v>
      </c>
      <c r="P14" s="85">
        <f t="shared" ca="1" si="14"/>
        <v>100.11757301972357</v>
      </c>
      <c r="Q14" s="85">
        <f t="shared" ca="1" si="14"/>
        <v>100.22178282503451</v>
      </c>
      <c r="R14" s="85">
        <f t="shared" ca="1" si="14"/>
        <v>100.30447325024345</v>
      </c>
      <c r="S14" s="85">
        <f t="shared" ca="1" si="14"/>
        <v>100.44518572834853</v>
      </c>
      <c r="T14" s="85">
        <f t="shared" ca="1" si="14"/>
        <v>100.3855595452342</v>
      </c>
      <c r="U14" s="85">
        <f t="shared" ca="1" si="14"/>
        <v>100.32884556474093</v>
      </c>
      <c r="V14" s="85">
        <f t="shared" ca="1" si="14"/>
        <v>99.79942728279832</v>
      </c>
      <c r="W14" s="85">
        <f t="shared" ca="1" si="14"/>
        <v>100.71250868837313</v>
      </c>
      <c r="X14" s="85">
        <f t="shared" ca="1" si="14"/>
        <v>100.19363588207216</v>
      </c>
      <c r="Y14" s="85">
        <f t="shared" ca="1" si="14"/>
        <v>100.28422317363879</v>
      </c>
      <c r="Z14" s="85">
        <f t="shared" ca="1" si="14"/>
        <v>100.57897304651944</v>
      </c>
      <c r="AA14" s="85">
        <f t="shared" ca="1" si="14"/>
        <v>99.835534845114765</v>
      </c>
      <c r="AB14" s="85">
        <f t="shared" ca="1" si="14"/>
        <v>99.085469521041077</v>
      </c>
      <c r="AC14" s="85">
        <f t="shared" ca="1" si="14"/>
        <v>100.97490728432217</v>
      </c>
      <c r="AD14" s="85">
        <f t="shared" ca="1" si="14"/>
        <v>102.14357165872872</v>
      </c>
      <c r="AE14" s="85">
        <f ca="1">INDIRECT(AE$1&amp;"!V15")</f>
        <v>101.49561318099813</v>
      </c>
    </row>
    <row r="15" spans="1:31" s="64" customFormat="1" ht="16.5" x14ac:dyDescent="0.15">
      <c r="A15" s="126" t="s">
        <v>136</v>
      </c>
      <c r="B15" s="85">
        <f ca="1">INDIRECT(B$1&amp;"!Q16")</f>
        <v>100.07302304601014</v>
      </c>
      <c r="C15" s="85">
        <f ca="1">INDIRECT(C$1&amp;"!Q16")</f>
        <v>100.45050017232376</v>
      </c>
      <c r="D15" s="85">
        <f ca="1">INDIRECT(D$1&amp;"!V16")</f>
        <v>100.76538098731891</v>
      </c>
      <c r="E15" s="85">
        <f ca="1">INDIRECT(E$1&amp;"!Q16")</f>
        <v>100.31960006422698</v>
      </c>
      <c r="F15" s="85">
        <f ca="1">INDIRECT(F$1&amp;"!Q16")</f>
        <v>99.155282754385595</v>
      </c>
      <c r="G15" s="85">
        <f ca="1">INDIRECT(G$1&amp;"!Q16")</f>
        <v>99.292097742920646</v>
      </c>
      <c r="H15" s="85">
        <f ca="1">INDIRECT(H$1&amp;"!Q16")</f>
        <v>99.629433104219842</v>
      </c>
      <c r="I15" s="85">
        <f ca="1">INDIRECT(I$1&amp;"!V16")</f>
        <v>99.093001598946103</v>
      </c>
      <c r="J15" s="85">
        <f t="shared" ref="J15:AD15" ca="1" si="15">INDIRECT(J$1&amp;"!Q16")</f>
        <v>100.29027910654347</v>
      </c>
      <c r="K15" s="85">
        <f t="shared" ca="1" si="15"/>
        <v>101.00443567045778</v>
      </c>
      <c r="L15" s="85">
        <f t="shared" ca="1" si="15"/>
        <v>96.574624533556403</v>
      </c>
      <c r="M15" s="85">
        <f t="shared" ca="1" si="15"/>
        <v>100.52245955732322</v>
      </c>
      <c r="N15" s="85">
        <f t="shared" ca="1" si="15"/>
        <v>100.3507940024144</v>
      </c>
      <c r="O15" s="85">
        <f t="shared" ca="1" si="15"/>
        <v>100.2497016662345</v>
      </c>
      <c r="P15" s="85">
        <f t="shared" ca="1" si="15"/>
        <v>100.02600200772748</v>
      </c>
      <c r="Q15" s="85">
        <f t="shared" ca="1" si="15"/>
        <v>100.50372104533736</v>
      </c>
      <c r="R15" s="85">
        <f t="shared" ca="1" si="15"/>
        <v>100.11343486325077</v>
      </c>
      <c r="S15" s="85">
        <f t="shared" ca="1" si="15"/>
        <v>100.28206165129474</v>
      </c>
      <c r="T15" s="85">
        <f t="shared" ca="1" si="15"/>
        <v>100.27795742728505</v>
      </c>
      <c r="U15" s="85">
        <f t="shared" ca="1" si="15"/>
        <v>100.15240479700449</v>
      </c>
      <c r="V15" s="85">
        <f t="shared" ca="1" si="15"/>
        <v>99.90502784894943</v>
      </c>
      <c r="W15" s="85">
        <f t="shared" ca="1" si="15"/>
        <v>100.69945929580567</v>
      </c>
      <c r="X15" s="85">
        <f t="shared" ca="1" si="15"/>
        <v>100.21534232270059</v>
      </c>
      <c r="Y15" s="85">
        <f t="shared" ca="1" si="15"/>
        <v>100.36295122169363</v>
      </c>
      <c r="Z15" s="85">
        <f t="shared" ca="1" si="15"/>
        <v>100.74345550397319</v>
      </c>
      <c r="AA15" s="85">
        <f t="shared" ca="1" si="15"/>
        <v>99.907204668996442</v>
      </c>
      <c r="AB15" s="85">
        <f t="shared" ca="1" si="15"/>
        <v>99.020339928871266</v>
      </c>
      <c r="AC15" s="85">
        <f t="shared" ca="1" si="15"/>
        <v>100.30484316406614</v>
      </c>
      <c r="AD15" s="85">
        <f t="shared" ca="1" si="15"/>
        <v>101.92343531132767</v>
      </c>
      <c r="AE15" s="85">
        <f ca="1">INDIRECT(AE$1&amp;"!V16")</f>
        <v>101.60668274704175</v>
      </c>
    </row>
    <row r="16" spans="1:31" s="64" customFormat="1" ht="16.5" x14ac:dyDescent="0.15">
      <c r="A16" s="126" t="s">
        <v>137</v>
      </c>
      <c r="B16" s="85">
        <f ca="1">INDIRECT(B$1&amp;"!Q17")</f>
        <v>100.05880632404198</v>
      </c>
      <c r="C16" s="85">
        <f ca="1">INDIRECT(C$1&amp;"!Q17")</f>
        <v>100.50152185842929</v>
      </c>
      <c r="D16" s="85">
        <f ca="1">INDIRECT(D$1&amp;"!V17")</f>
        <v>100.52903310736232</v>
      </c>
      <c r="E16" s="85">
        <f ca="1">INDIRECT(E$1&amp;"!Q17")</f>
        <v>100.32650771039964</v>
      </c>
      <c r="F16" s="85">
        <f ca="1">INDIRECT(F$1&amp;"!Q17")</f>
        <v>99.330063969633997</v>
      </c>
      <c r="G16" s="85">
        <f ca="1">INDIRECT(G$1&amp;"!Q17")</f>
        <v>99.384474781735747</v>
      </c>
      <c r="H16" s="85">
        <f ca="1">INDIRECT(H$1&amp;"!Q17")</f>
        <v>99.568568112022561</v>
      </c>
      <c r="I16" s="85">
        <f ca="1">INDIRECT(I$1&amp;"!V17")</f>
        <v>99.531297860310744</v>
      </c>
      <c r="J16" s="85">
        <f t="shared" ref="J16:AD16" ca="1" si="16">INDIRECT(J$1&amp;"!Q17")</f>
        <v>100.3080074723218</v>
      </c>
      <c r="K16" s="85">
        <f t="shared" ca="1" si="16"/>
        <v>100.74377911081567</v>
      </c>
      <c r="L16" s="85">
        <f t="shared" ca="1" si="16"/>
        <v>96.169213734952322</v>
      </c>
      <c r="M16" s="85">
        <f t="shared" ca="1" si="16"/>
        <v>99.983897689611823</v>
      </c>
      <c r="N16" s="85">
        <f t="shared" ca="1" si="16"/>
        <v>100.45713192339866</v>
      </c>
      <c r="O16" s="85">
        <f t="shared" ca="1" si="16"/>
        <v>100.34180532984745</v>
      </c>
      <c r="P16" s="85">
        <f t="shared" ca="1" si="16"/>
        <v>100.00413280675855</v>
      </c>
      <c r="Q16" s="85">
        <f t="shared" ca="1" si="16"/>
        <v>100.1727729973549</v>
      </c>
      <c r="R16" s="85">
        <f t="shared" ca="1" si="16"/>
        <v>99.982627543499206</v>
      </c>
      <c r="S16" s="85">
        <f t="shared" ca="1" si="16"/>
        <v>100.49567030512601</v>
      </c>
      <c r="T16" s="85">
        <f t="shared" ca="1" si="16"/>
        <v>100.25612835964759</v>
      </c>
      <c r="U16" s="85">
        <f t="shared" ca="1" si="16"/>
        <v>100.01174104479631</v>
      </c>
      <c r="V16" s="85">
        <f t="shared" ca="1" si="16"/>
        <v>99.660028629162341</v>
      </c>
      <c r="W16" s="85">
        <f t="shared" ca="1" si="16"/>
        <v>100.58835192519433</v>
      </c>
      <c r="X16" s="85">
        <f t="shared" ca="1" si="16"/>
        <v>99.965402285955889</v>
      </c>
      <c r="Y16" s="85">
        <f t="shared" ca="1" si="16"/>
        <v>99.949583784856216</v>
      </c>
      <c r="Z16" s="85">
        <f t="shared" ca="1" si="16"/>
        <v>100.92990864809485</v>
      </c>
      <c r="AA16" s="85">
        <f t="shared" ca="1" si="16"/>
        <v>99.86839971860428</v>
      </c>
      <c r="AB16" s="85">
        <f t="shared" ca="1" si="16"/>
        <v>99.26262581681145</v>
      </c>
      <c r="AC16" s="85">
        <f t="shared" ca="1" si="16"/>
        <v>101.09071369867854</v>
      </c>
      <c r="AD16" s="85">
        <f t="shared" ca="1" si="16"/>
        <v>102.49136332133288</v>
      </c>
      <c r="AE16" s="85">
        <f ca="1">INDIRECT(AE$1&amp;"!V17")</f>
        <v>102.05134232524919</v>
      </c>
    </row>
    <row r="17" spans="1:31" s="64" customFormat="1" ht="16.5" x14ac:dyDescent="0.15">
      <c r="A17" s="126" t="s">
        <v>138</v>
      </c>
      <c r="B17" s="85">
        <f ca="1">INDIRECT(B$1&amp;"!Q18")</f>
        <v>100.14455946809161</v>
      </c>
      <c r="C17" s="85">
        <f ca="1">INDIRECT(C$1&amp;"!Q18")</f>
        <v>100.56586351707624</v>
      </c>
      <c r="D17" s="85">
        <f ca="1">INDIRECT(D$1&amp;"!V18")</f>
        <v>100.81898745627605</v>
      </c>
      <c r="E17" s="85">
        <f ca="1">INDIRECT(E$1&amp;"!Q18")</f>
        <v>100.13512293197064</v>
      </c>
      <c r="F17" s="85">
        <f ca="1">INDIRECT(F$1&amp;"!Q18")</f>
        <v>99.494532433356184</v>
      </c>
      <c r="G17" s="85">
        <f ca="1">INDIRECT(G$1&amp;"!Q18")</f>
        <v>99.533327187801561</v>
      </c>
      <c r="H17" s="85">
        <f ca="1">INDIRECT(H$1&amp;"!Q18")</f>
        <v>99.686992703539104</v>
      </c>
      <c r="I17" s="85">
        <f ca="1">INDIRECT(I$1&amp;"!V18")</f>
        <v>98.4949151968531</v>
      </c>
      <c r="J17" s="85">
        <f t="shared" ref="J17:AD17" ca="1" si="17">INDIRECT(J$1&amp;"!Q18")</f>
        <v>100.56181060200203</v>
      </c>
      <c r="K17" s="85">
        <f t="shared" ca="1" si="17"/>
        <v>100.68258094685265</v>
      </c>
      <c r="L17" s="85">
        <f t="shared" ca="1" si="17"/>
        <v>96.406516120183667</v>
      </c>
      <c r="M17" s="85">
        <f t="shared" ca="1" si="17"/>
        <v>99.007247436923436</v>
      </c>
      <c r="N17" s="85">
        <f t="shared" ca="1" si="17"/>
        <v>100.80871074027851</v>
      </c>
      <c r="O17" s="85">
        <f t="shared" ca="1" si="17"/>
        <v>100.2464296813308</v>
      </c>
      <c r="P17" s="85">
        <f t="shared" ca="1" si="17"/>
        <v>100.08721862136309</v>
      </c>
      <c r="Q17" s="85">
        <f t="shared" ca="1" si="17"/>
        <v>100.4765806997622</v>
      </c>
      <c r="R17" s="85">
        <f t="shared" ca="1" si="17"/>
        <v>100.06782943258649</v>
      </c>
      <c r="S17" s="85">
        <f t="shared" ca="1" si="17"/>
        <v>100.51881770737454</v>
      </c>
      <c r="T17" s="85">
        <f t="shared" ca="1" si="17"/>
        <v>100.14282921877835</v>
      </c>
      <c r="U17" s="85">
        <f t="shared" ca="1" si="17"/>
        <v>100.18001310534825</v>
      </c>
      <c r="V17" s="85">
        <f t="shared" ca="1" si="17"/>
        <v>99.674134237846687</v>
      </c>
      <c r="W17" s="85">
        <f t="shared" ca="1" si="17"/>
        <v>100.38714190413395</v>
      </c>
      <c r="X17" s="85">
        <f t="shared" ca="1" si="17"/>
        <v>100.10182663001042</v>
      </c>
      <c r="Y17" s="85">
        <f t="shared" ca="1" si="17"/>
        <v>99.955613618970034</v>
      </c>
      <c r="Z17" s="85">
        <f t="shared" ca="1" si="17"/>
        <v>100.8409934196147</v>
      </c>
      <c r="AA17" s="85">
        <f t="shared" ca="1" si="17"/>
        <v>99.923071962314353</v>
      </c>
      <c r="AB17" s="85">
        <f t="shared" ca="1" si="17"/>
        <v>99.14387620846297</v>
      </c>
      <c r="AC17" s="85">
        <f t="shared" ca="1" si="17"/>
        <v>100.50497688264082</v>
      </c>
      <c r="AD17" s="85">
        <f t="shared" ca="1" si="17"/>
        <v>100.81487350898888</v>
      </c>
      <c r="AE17" s="85">
        <f ca="1">INDIRECT(AE$1&amp;"!V18")</f>
        <v>102.37837099007163</v>
      </c>
    </row>
    <row r="18" spans="1:31" s="64" customFormat="1" ht="16.5" x14ac:dyDescent="0.15">
      <c r="A18" s="126" t="s">
        <v>139</v>
      </c>
      <c r="B18" s="85">
        <f ca="1">INDIRECT(B$1&amp;"!Q19")</f>
        <v>100.07855325841265</v>
      </c>
      <c r="C18" s="85">
        <f ca="1">INDIRECT(C$1&amp;"!Q19")</f>
        <v>100.61564104264762</v>
      </c>
      <c r="D18" s="85">
        <f ca="1">INDIRECT(D$1&amp;"!V19")</f>
        <v>100.20375452654362</v>
      </c>
      <c r="E18" s="85">
        <f ca="1">INDIRECT(E$1&amp;"!Q19")</f>
        <v>99.879177893115539</v>
      </c>
      <c r="F18" s="85">
        <f ca="1">INDIRECT(F$1&amp;"!Q19")</f>
        <v>99.456221878555354</v>
      </c>
      <c r="G18" s="85">
        <f ca="1">INDIRECT(G$1&amp;"!Q19")</f>
        <v>99.466707746571402</v>
      </c>
      <c r="H18" s="85">
        <f ca="1">INDIRECT(H$1&amp;"!Q19")</f>
        <v>99.571600713775609</v>
      </c>
      <c r="I18" s="85">
        <f ca="1">INDIRECT(I$1&amp;"!V19")</f>
        <v>98.396982979213519</v>
      </c>
      <c r="J18" s="85">
        <f t="shared" ref="J18:AD18" ca="1" si="18">INDIRECT(J$1&amp;"!Q19")</f>
        <v>100.41904647344957</v>
      </c>
      <c r="K18" s="85">
        <f t="shared" ca="1" si="18"/>
        <v>100.74569439073073</v>
      </c>
      <c r="L18" s="85">
        <f t="shared" ca="1" si="18"/>
        <v>95.675614988046178</v>
      </c>
      <c r="M18" s="85">
        <f t="shared" ca="1" si="18"/>
        <v>99.049535673761966</v>
      </c>
      <c r="N18" s="85">
        <f t="shared" ca="1" si="18"/>
        <v>100.82325472513855</v>
      </c>
      <c r="O18" s="85">
        <f t="shared" ca="1" si="18"/>
        <v>100.4098158568687</v>
      </c>
      <c r="P18" s="85">
        <f t="shared" ca="1" si="18"/>
        <v>100.35876229776389</v>
      </c>
      <c r="Q18" s="85">
        <f t="shared" ca="1" si="18"/>
        <v>100.57878200638967</v>
      </c>
      <c r="R18" s="85">
        <f t="shared" ca="1" si="18"/>
        <v>100.0609939177146</v>
      </c>
      <c r="S18" s="85">
        <f t="shared" ca="1" si="18"/>
        <v>100.04147628621787</v>
      </c>
      <c r="T18" s="85">
        <f t="shared" ca="1" si="18"/>
        <v>99.98055308090521</v>
      </c>
      <c r="U18" s="85">
        <f t="shared" ca="1" si="18"/>
        <v>100.29694561121954</v>
      </c>
      <c r="V18" s="85">
        <f t="shared" ca="1" si="18"/>
        <v>99.898729059620948</v>
      </c>
      <c r="W18" s="85">
        <f t="shared" ca="1" si="18"/>
        <v>100.28417562289749</v>
      </c>
      <c r="X18" s="85">
        <f t="shared" ca="1" si="18"/>
        <v>100.14975413164602</v>
      </c>
      <c r="Y18" s="85">
        <f t="shared" ca="1" si="18"/>
        <v>100.02014451994867</v>
      </c>
      <c r="Z18" s="85">
        <f t="shared" ca="1" si="18"/>
        <v>100.85328557147896</v>
      </c>
      <c r="AA18" s="85">
        <f t="shared" ca="1" si="18"/>
        <v>100.33271703703093</v>
      </c>
      <c r="AB18" s="85">
        <f t="shared" ca="1" si="18"/>
        <v>99.154283272602513</v>
      </c>
      <c r="AC18" s="85">
        <f t="shared" ca="1" si="18"/>
        <v>100.53736980237899</v>
      </c>
      <c r="AD18" s="85">
        <f t="shared" ca="1" si="18"/>
        <v>100.53328340399244</v>
      </c>
      <c r="AE18" s="85">
        <f ca="1">INDIRECT(AE$1&amp;"!V19")</f>
        <v>101.94192134762514</v>
      </c>
    </row>
    <row r="19" spans="1:31" ht="16.5" x14ac:dyDescent="0.15">
      <c r="A19" s="126" t="s">
        <v>140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0.375" customWidth="1"/>
    <col min="3" max="3" width="10.5" customWidth="1"/>
    <col min="4" max="4" width="10.25" customWidth="1"/>
    <col min="5" max="5" width="10.5" customWidth="1"/>
    <col min="6" max="6" width="10.75" customWidth="1"/>
    <col min="7" max="7" width="10.25" customWidth="1"/>
    <col min="8" max="8" width="10.125" customWidth="1"/>
    <col min="9" max="9" width="10.625" customWidth="1"/>
    <col min="10" max="10" width="10" customWidth="1"/>
    <col min="11" max="11" width="9.75" customWidth="1"/>
    <col min="12" max="12" width="10.625" customWidth="1"/>
    <col min="13" max="13" width="10.25" customWidth="1"/>
    <col min="14" max="14" width="6.375" customWidth="1"/>
    <col min="15" max="15" width="11.375" customWidth="1"/>
    <col min="16" max="16" width="10.75" customWidth="1"/>
    <col min="17" max="17" width="6.5" customWidth="1"/>
    <col min="18" max="21" width="3.625" style="2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3" ht="20.100000000000001" customHeight="1" x14ac:dyDescent="0.3">
      <c r="F1" s="15" t="s">
        <v>50</v>
      </c>
    </row>
    <row r="2" spans="1:23" ht="16.5" x14ac:dyDescent="0.25">
      <c r="A2" s="26" t="s">
        <v>46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78" t="s">
        <v>77</v>
      </c>
      <c r="M2" s="77" t="s">
        <v>79</v>
      </c>
      <c r="N2" s="92" t="s">
        <v>29</v>
      </c>
      <c r="O2" s="52" t="s">
        <v>78</v>
      </c>
      <c r="P2" s="52" t="s">
        <v>80</v>
      </c>
      <c r="Q2" s="92" t="s">
        <v>29</v>
      </c>
      <c r="R2" s="33" t="s">
        <v>84</v>
      </c>
      <c r="S2" s="33" t="s">
        <v>84</v>
      </c>
      <c r="T2" s="33" t="s">
        <v>85</v>
      </c>
      <c r="U2" s="33" t="s">
        <v>86</v>
      </c>
      <c r="V2" s="14" t="s">
        <v>128</v>
      </c>
    </row>
    <row r="3" spans="1:23" ht="15.95" customHeight="1" x14ac:dyDescent="0.25">
      <c r="A3" s="87">
        <v>1</v>
      </c>
      <c r="B3" s="47">
        <v>108.77297297297299</v>
      </c>
      <c r="C3" s="47">
        <v>105.70392156862748</v>
      </c>
      <c r="D3" s="42">
        <v>108.23529411764706</v>
      </c>
      <c r="E3" s="42">
        <v>105.084</v>
      </c>
      <c r="F3" s="47"/>
      <c r="G3" s="47">
        <v>104.89999999999999</v>
      </c>
      <c r="H3" s="47">
        <v>108.88</v>
      </c>
      <c r="I3" s="47">
        <v>105.1</v>
      </c>
      <c r="J3" s="47"/>
      <c r="K3" s="47"/>
      <c r="L3" s="45">
        <v>109</v>
      </c>
      <c r="M3" s="42">
        <f t="shared" ref="M3" si="0">AVERAGE(B3,D3,F3,H3,J3,K3)</f>
        <v>108.62942236354002</v>
      </c>
      <c r="N3" s="42">
        <f>MAX(B3,D3,F3,J3,K3)-MIN(B3,D3,F3,J3,K3)</f>
        <v>0.53767885532593596</v>
      </c>
      <c r="O3" s="45">
        <v>105</v>
      </c>
      <c r="P3" s="42">
        <f>AVERAGE(C3,E3,G3,I3)</f>
        <v>105.19698039215686</v>
      </c>
      <c r="Q3" s="42">
        <f>MAX(C3,E3,G3,H3,I3)-MIN(C3,E3,G3,H3,I3)</f>
        <v>3.980000000000004</v>
      </c>
      <c r="R3" s="22">
        <v>106</v>
      </c>
      <c r="S3" s="97">
        <v>112</v>
      </c>
      <c r="T3" s="23">
        <v>102</v>
      </c>
      <c r="U3" s="23">
        <v>108</v>
      </c>
      <c r="V3" s="54">
        <f>P3/P3*100</f>
        <v>100</v>
      </c>
    </row>
    <row r="4" spans="1:23" ht="15.95" customHeight="1" x14ac:dyDescent="0.25">
      <c r="A4" s="87">
        <v>2</v>
      </c>
      <c r="B4" s="47">
        <v>108.80882352941177</v>
      </c>
      <c r="C4" s="47">
        <v>105.6215909090909</v>
      </c>
      <c r="D4" s="42">
        <v>108.24375000000001</v>
      </c>
      <c r="E4" s="42">
        <v>105.601</v>
      </c>
      <c r="F4" s="47">
        <v>109</v>
      </c>
      <c r="G4" s="47">
        <v>105.25357142857142</v>
      </c>
      <c r="H4" s="47">
        <v>108.52200000000001</v>
      </c>
      <c r="I4" s="47">
        <v>108</v>
      </c>
      <c r="J4" s="47">
        <v>108.59</v>
      </c>
      <c r="K4" s="47"/>
      <c r="L4" s="45">
        <v>109</v>
      </c>
      <c r="M4" s="42">
        <f>AVERAGE(B4,D4,F4,H4,I4,J4,K4)</f>
        <v>108.52742892156863</v>
      </c>
      <c r="N4" s="42">
        <f>MAX(B4,D4,F4,H4,I4,J4,K4)-MIN(B4,D4,F4,H4,I4,J4,K4)</f>
        <v>1</v>
      </c>
      <c r="O4" s="45">
        <v>105</v>
      </c>
      <c r="P4" s="42">
        <f t="shared" ref="P4:P16" si="1">AVERAGE(C4,E4,G4)</f>
        <v>105.49205411255411</v>
      </c>
      <c r="Q4" s="42">
        <f>MAX(C4,E4,G4)-MIN(C4,E4,G4)</f>
        <v>0.36801948051947875</v>
      </c>
      <c r="R4" s="22">
        <v>106</v>
      </c>
      <c r="S4" s="97">
        <v>112</v>
      </c>
      <c r="T4" s="23">
        <v>102</v>
      </c>
      <c r="U4" s="23">
        <v>108</v>
      </c>
      <c r="V4" s="54">
        <f>P4/P$3*100</f>
        <v>100.28049637860066</v>
      </c>
    </row>
    <row r="5" spans="1:23" ht="15.95" customHeight="1" x14ac:dyDescent="0.25">
      <c r="A5" s="87">
        <v>3</v>
      </c>
      <c r="B5" s="47">
        <v>108.70789473684209</v>
      </c>
      <c r="C5" s="47">
        <v>105.48292682926832</v>
      </c>
      <c r="D5" s="42">
        <v>107.68235294117648</v>
      </c>
      <c r="E5" s="42">
        <v>105.75</v>
      </c>
      <c r="F5" s="47">
        <v>108.5</v>
      </c>
      <c r="G5" s="47">
        <v>105.17777777777779</v>
      </c>
      <c r="H5" s="47">
        <v>108.015</v>
      </c>
      <c r="I5" s="47">
        <v>108</v>
      </c>
      <c r="J5" s="47">
        <v>108.82</v>
      </c>
      <c r="K5" s="47">
        <v>108.26666666666667</v>
      </c>
      <c r="L5" s="45">
        <v>109</v>
      </c>
      <c r="M5" s="42">
        <f>AVERAGE(B5,D5,F5,H5,I5,J5,K5)</f>
        <v>108.28455919209789</v>
      </c>
      <c r="N5" s="42">
        <f t="shared" ref="N5:N18" si="2">MAX(B5,D5,F5,H5,I5,J5,K5)-MIN(B5,D5,F5,H5,I5,J5,K5)</f>
        <v>1.1376470588235179</v>
      </c>
      <c r="O5" s="45">
        <v>105</v>
      </c>
      <c r="P5" s="42">
        <f t="shared" si="1"/>
        <v>105.47023486901537</v>
      </c>
      <c r="Q5" s="42">
        <f t="shared" ref="Q5:Q18" si="3">MAX(C5,E5,G5)-MIN(C5,E5,G5)</f>
        <v>0.57222222222220864</v>
      </c>
      <c r="R5" s="22">
        <v>106</v>
      </c>
      <c r="S5" s="97">
        <v>112</v>
      </c>
      <c r="T5" s="23">
        <v>102</v>
      </c>
      <c r="U5" s="23">
        <v>108</v>
      </c>
      <c r="V5" s="54">
        <f t="shared" ref="V5:V20" si="4">P5/P$3*100</f>
        <v>100.25975505745495</v>
      </c>
    </row>
    <row r="6" spans="1:23" ht="15.95" customHeight="1" x14ac:dyDescent="0.25">
      <c r="A6" s="87">
        <v>4</v>
      </c>
      <c r="B6" s="47">
        <v>108.8</v>
      </c>
      <c r="C6" s="47">
        <v>105.39767441860464</v>
      </c>
      <c r="D6" s="42">
        <v>107.54705882352943</v>
      </c>
      <c r="E6" s="42">
        <v>105.60299999999999</v>
      </c>
      <c r="F6" s="47">
        <v>108.47368421052632</v>
      </c>
      <c r="G6" s="47">
        <v>105.46000000000001</v>
      </c>
      <c r="H6" s="47">
        <v>108.092</v>
      </c>
      <c r="I6" s="47">
        <v>108.2</v>
      </c>
      <c r="J6" s="47">
        <v>108.42</v>
      </c>
      <c r="K6" s="47">
        <v>108.93333333333334</v>
      </c>
      <c r="L6" s="45">
        <v>109</v>
      </c>
      <c r="M6" s="42">
        <f>AVERAGE(B6,D6,F6,H6,I6,J6,K6)</f>
        <v>108.35229662391271</v>
      </c>
      <c r="N6" s="42">
        <f t="shared" si="2"/>
        <v>1.3862745098039113</v>
      </c>
      <c r="O6" s="45">
        <v>105</v>
      </c>
      <c r="P6" s="42">
        <f t="shared" si="1"/>
        <v>105.48689147286821</v>
      </c>
      <c r="Q6" s="42">
        <f t="shared" si="3"/>
        <v>0.20532558139535695</v>
      </c>
      <c r="R6" s="22">
        <v>106</v>
      </c>
      <c r="S6" s="97">
        <v>112</v>
      </c>
      <c r="T6" s="23">
        <v>102</v>
      </c>
      <c r="U6" s="23">
        <v>108</v>
      </c>
      <c r="V6" s="54">
        <f t="shared" si="4"/>
        <v>100.27558878556266</v>
      </c>
    </row>
    <row r="7" spans="1:23" ht="15.95" customHeight="1" x14ac:dyDescent="0.25">
      <c r="A7" s="87">
        <v>5</v>
      </c>
      <c r="B7" s="47">
        <v>108.87187500000003</v>
      </c>
      <c r="C7" s="47">
        <v>105.63655913978492</v>
      </c>
      <c r="D7" s="42">
        <v>107.91764705882352</v>
      </c>
      <c r="E7" s="42">
        <v>105.696</v>
      </c>
      <c r="F7" s="47">
        <v>108.68421052631579</v>
      </c>
      <c r="G7" s="47">
        <v>106.59310344827588</v>
      </c>
      <c r="H7" s="47">
        <v>108.31100000000001</v>
      </c>
      <c r="I7" s="47">
        <v>108.4</v>
      </c>
      <c r="J7" s="42">
        <v>108.58</v>
      </c>
      <c r="K7" s="47">
        <v>108.78571428571429</v>
      </c>
      <c r="L7" s="45">
        <v>109</v>
      </c>
      <c r="M7" s="42">
        <f>AVERAGE(B7,D7,F7,H7,I7,J7,K7)</f>
        <v>108.50720669583623</v>
      </c>
      <c r="N7" s="42">
        <f t="shared" si="2"/>
        <v>0.95422794117651222</v>
      </c>
      <c r="O7" s="45">
        <v>105</v>
      </c>
      <c r="P7" s="42">
        <f t="shared" si="1"/>
        <v>105.97522086268692</v>
      </c>
      <c r="Q7" s="42">
        <f t="shared" si="3"/>
        <v>0.95654430849096173</v>
      </c>
      <c r="R7" s="22">
        <v>106</v>
      </c>
      <c r="S7" s="97">
        <v>112</v>
      </c>
      <c r="T7" s="23">
        <v>102</v>
      </c>
      <c r="U7" s="23">
        <v>108</v>
      </c>
      <c r="V7" s="54">
        <f t="shared" si="4"/>
        <v>100.73979354505131</v>
      </c>
    </row>
    <row r="8" spans="1:23" ht="15.95" customHeight="1" x14ac:dyDescent="0.25">
      <c r="A8" s="87">
        <v>6</v>
      </c>
      <c r="B8" s="47">
        <v>108.78823529411767</v>
      </c>
      <c r="C8" s="47">
        <v>105.64234234234233</v>
      </c>
      <c r="D8" s="42">
        <v>107.97619047619045</v>
      </c>
      <c r="E8" s="42">
        <v>105.048</v>
      </c>
      <c r="F8" s="47">
        <v>109</v>
      </c>
      <c r="G8" s="47">
        <v>106.04090909090907</v>
      </c>
      <c r="H8" s="47">
        <v>108.52800000000001</v>
      </c>
      <c r="I8" s="47">
        <v>108.3</v>
      </c>
      <c r="J8" s="47">
        <v>108.35</v>
      </c>
      <c r="K8" s="47">
        <v>108.93333333333334</v>
      </c>
      <c r="L8" s="45">
        <v>109</v>
      </c>
      <c r="M8" s="42">
        <f>AVERAGE(B8,D8,F8,H8,I8,J8,K8)</f>
        <v>108.55367987194879</v>
      </c>
      <c r="N8" s="42">
        <f t="shared" si="2"/>
        <v>1.0238095238095468</v>
      </c>
      <c r="O8" s="45">
        <v>105</v>
      </c>
      <c r="P8" s="42">
        <f t="shared" si="1"/>
        <v>105.5770838110838</v>
      </c>
      <c r="Q8" s="42">
        <f t="shared" si="3"/>
        <v>0.99290909090906609</v>
      </c>
      <c r="R8" s="22">
        <v>106</v>
      </c>
      <c r="S8" s="97">
        <v>112</v>
      </c>
      <c r="T8" s="23">
        <v>102</v>
      </c>
      <c r="U8" s="23">
        <v>108</v>
      </c>
      <c r="V8" s="54">
        <f t="shared" si="4"/>
        <v>100.36132540830542</v>
      </c>
    </row>
    <row r="9" spans="1:23" ht="15.95" customHeight="1" x14ac:dyDescent="0.25">
      <c r="A9" s="87">
        <v>7</v>
      </c>
      <c r="B9" s="47">
        <v>108.53750000000001</v>
      </c>
      <c r="C9" s="47">
        <v>105.43861386138617</v>
      </c>
      <c r="D9" s="42">
        <v>107.71764705882356</v>
      </c>
      <c r="E9" s="42">
        <v>104.681</v>
      </c>
      <c r="F9" s="47">
        <v>108.5</v>
      </c>
      <c r="G9" s="47">
        <v>105.65357142857142</v>
      </c>
      <c r="H9" s="47">
        <v>107.84399999999999</v>
      </c>
      <c r="I9" s="47">
        <v>108.5</v>
      </c>
      <c r="J9" s="47">
        <v>108.01</v>
      </c>
      <c r="K9" s="47">
        <v>108.06666666666666</v>
      </c>
      <c r="L9" s="45">
        <v>109</v>
      </c>
      <c r="M9" s="42">
        <f t="shared" ref="M9:M19" si="5">AVERAGE(B9,D9,F9,H9,I9,J9,K9)</f>
        <v>108.16797338935574</v>
      </c>
      <c r="N9" s="42">
        <f t="shared" si="2"/>
        <v>0.81985294117644969</v>
      </c>
      <c r="O9" s="45">
        <v>105</v>
      </c>
      <c r="P9" s="42">
        <f t="shared" si="1"/>
        <v>105.25772842998587</v>
      </c>
      <c r="Q9" s="42">
        <f t="shared" si="3"/>
        <v>0.97257142857142753</v>
      </c>
      <c r="R9" s="22">
        <v>106</v>
      </c>
      <c r="S9" s="97">
        <v>112</v>
      </c>
      <c r="T9" s="23">
        <v>102</v>
      </c>
      <c r="U9" s="23">
        <v>108</v>
      </c>
      <c r="V9" s="54">
        <f t="shared" si="4"/>
        <v>100.05774694064655</v>
      </c>
    </row>
    <row r="10" spans="1:23" ht="15.95" customHeight="1" x14ac:dyDescent="0.25">
      <c r="A10" s="87">
        <v>8</v>
      </c>
      <c r="B10" s="47">
        <v>108.55769230769232</v>
      </c>
      <c r="C10" s="47">
        <v>105.19780219780223</v>
      </c>
      <c r="D10" s="42">
        <v>108.42222222222222</v>
      </c>
      <c r="E10" s="42">
        <v>105.11499999999999</v>
      </c>
      <c r="F10" s="47">
        <v>108.25</v>
      </c>
      <c r="G10" s="47">
        <v>105.63333333333334</v>
      </c>
      <c r="H10" s="47">
        <v>107.857</v>
      </c>
      <c r="I10" s="47">
        <v>108.3</v>
      </c>
      <c r="J10" s="47">
        <v>108.49</v>
      </c>
      <c r="K10" s="47">
        <v>107.71428571428571</v>
      </c>
      <c r="L10" s="45">
        <v>109</v>
      </c>
      <c r="M10" s="42">
        <f t="shared" si="5"/>
        <v>108.22731432060003</v>
      </c>
      <c r="N10" s="42">
        <f t="shared" si="2"/>
        <v>0.84340659340661261</v>
      </c>
      <c r="O10" s="45">
        <v>105</v>
      </c>
      <c r="P10" s="42">
        <f t="shared" si="1"/>
        <v>105.31537851037852</v>
      </c>
      <c r="Q10" s="42">
        <f t="shared" si="3"/>
        <v>0.51833333333334508</v>
      </c>
      <c r="R10" s="22">
        <v>106</v>
      </c>
      <c r="S10" s="97">
        <v>112</v>
      </c>
      <c r="T10" s="23">
        <v>102</v>
      </c>
      <c r="U10" s="23">
        <v>108</v>
      </c>
      <c r="V10" s="54">
        <f t="shared" si="4"/>
        <v>100.11254897030342</v>
      </c>
    </row>
    <row r="11" spans="1:23" ht="15.95" customHeight="1" x14ac:dyDescent="0.25">
      <c r="A11" s="87">
        <v>9</v>
      </c>
      <c r="B11" s="47">
        <v>108.45454545454545</v>
      </c>
      <c r="C11" s="47">
        <v>105.12826086956522</v>
      </c>
      <c r="D11" s="42">
        <v>108.45238095238095</v>
      </c>
      <c r="E11" s="42">
        <v>104.346</v>
      </c>
      <c r="F11" s="47">
        <v>108.5</v>
      </c>
      <c r="G11" s="47">
        <v>105.31666666666666</v>
      </c>
      <c r="H11" s="47">
        <v>108.322</v>
      </c>
      <c r="I11" s="47">
        <v>108.1</v>
      </c>
      <c r="J11" s="47">
        <v>108.24</v>
      </c>
      <c r="K11" s="47">
        <v>107.73333333333333</v>
      </c>
      <c r="L11" s="45">
        <v>109</v>
      </c>
      <c r="M11" s="42">
        <f t="shared" si="5"/>
        <v>108.25746567717997</v>
      </c>
      <c r="N11" s="42">
        <f t="shared" si="2"/>
        <v>0.76666666666666572</v>
      </c>
      <c r="O11" s="45">
        <v>105</v>
      </c>
      <c r="P11" s="42">
        <f t="shared" si="1"/>
        <v>104.93030917874397</v>
      </c>
      <c r="Q11" s="42">
        <f t="shared" si="3"/>
        <v>0.97066666666665924</v>
      </c>
      <c r="R11" s="22">
        <v>106</v>
      </c>
      <c r="S11" s="97">
        <v>112</v>
      </c>
      <c r="T11" s="23">
        <v>102</v>
      </c>
      <c r="U11" s="23">
        <v>108</v>
      </c>
      <c r="V11" s="54">
        <f t="shared" si="4"/>
        <v>99.746502977158869</v>
      </c>
    </row>
    <row r="12" spans="1:23" ht="15.95" customHeight="1" x14ac:dyDescent="0.25">
      <c r="A12" s="87">
        <v>10</v>
      </c>
      <c r="B12" s="47">
        <v>108.44500000000001</v>
      </c>
      <c r="C12" s="47">
        <v>105.21279069767448</v>
      </c>
      <c r="D12" s="42">
        <v>108.5</v>
      </c>
      <c r="E12" s="42">
        <v>105.53100000000001</v>
      </c>
      <c r="F12" s="47">
        <v>108.71428571428571</v>
      </c>
      <c r="G12" s="47">
        <v>105.07878787878791</v>
      </c>
      <c r="H12" s="47">
        <v>107.99299999999999</v>
      </c>
      <c r="I12" s="47">
        <v>108.1</v>
      </c>
      <c r="J12" s="47">
        <v>108.08</v>
      </c>
      <c r="K12" s="47">
        <v>108.42857142857143</v>
      </c>
      <c r="L12" s="45">
        <v>109</v>
      </c>
      <c r="M12" s="42">
        <f t="shared" si="5"/>
        <v>108.32297959183674</v>
      </c>
      <c r="N12" s="42">
        <f t="shared" si="2"/>
        <v>0.7212857142857132</v>
      </c>
      <c r="O12" s="45">
        <v>105</v>
      </c>
      <c r="P12" s="42">
        <f t="shared" si="1"/>
        <v>105.2741928588208</v>
      </c>
      <c r="Q12" s="42">
        <f t="shared" si="3"/>
        <v>0.45221212121209931</v>
      </c>
      <c r="R12" s="22">
        <v>106</v>
      </c>
      <c r="S12" s="97">
        <v>112</v>
      </c>
      <c r="T12" s="23">
        <v>102</v>
      </c>
      <c r="U12" s="23">
        <v>108</v>
      </c>
      <c r="V12" s="54">
        <f t="shared" si="4"/>
        <v>100.07339798763815</v>
      </c>
    </row>
    <row r="13" spans="1:23" ht="15.95" customHeight="1" x14ac:dyDescent="0.25">
      <c r="A13" s="87">
        <v>11</v>
      </c>
      <c r="B13" s="47">
        <v>108.41500000000001</v>
      </c>
      <c r="C13" s="47">
        <v>105.72234042553187</v>
      </c>
      <c r="D13" s="42">
        <v>108.45263157894736</v>
      </c>
      <c r="E13" s="42">
        <v>106.34099999999999</v>
      </c>
      <c r="F13" s="47">
        <v>108.9</v>
      </c>
      <c r="G13" s="47">
        <v>105.05151515151516</v>
      </c>
      <c r="H13" s="47">
        <v>107.69499999999999</v>
      </c>
      <c r="I13" s="47">
        <v>108.6</v>
      </c>
      <c r="J13" s="47">
        <v>108.19</v>
      </c>
      <c r="K13" s="47">
        <v>108.4</v>
      </c>
      <c r="L13" s="45">
        <v>109</v>
      </c>
      <c r="M13" s="42">
        <f t="shared" si="5"/>
        <v>108.37894736842104</v>
      </c>
      <c r="N13" s="42">
        <f t="shared" si="2"/>
        <v>1.2050000000000125</v>
      </c>
      <c r="O13" s="45">
        <v>105</v>
      </c>
      <c r="P13" s="42">
        <f t="shared" si="1"/>
        <v>105.70495185901568</v>
      </c>
      <c r="Q13" s="42">
        <f t="shared" si="3"/>
        <v>1.2894848484848325</v>
      </c>
      <c r="R13" s="22">
        <v>106</v>
      </c>
      <c r="S13" s="97">
        <v>112</v>
      </c>
      <c r="T13" s="23">
        <v>102</v>
      </c>
      <c r="U13" s="23">
        <v>108</v>
      </c>
      <c r="V13" s="54">
        <f t="shared" si="4"/>
        <v>100.48287647132568</v>
      </c>
    </row>
    <row r="14" spans="1:23" ht="15.95" customHeight="1" x14ac:dyDescent="0.25">
      <c r="A14" s="87">
        <v>12</v>
      </c>
      <c r="B14" s="47">
        <v>108.7</v>
      </c>
      <c r="C14" s="47">
        <v>105.64150943396227</v>
      </c>
      <c r="D14" s="42">
        <v>108.35999999999999</v>
      </c>
      <c r="E14" s="42">
        <v>105.379</v>
      </c>
      <c r="F14" s="47">
        <v>108.42105263157895</v>
      </c>
      <c r="G14" s="46">
        <v>105.05151515151516</v>
      </c>
      <c r="H14" s="47">
        <v>107.69799999999999</v>
      </c>
      <c r="I14" s="47">
        <v>108.4</v>
      </c>
      <c r="J14" s="47">
        <v>108.46</v>
      </c>
      <c r="K14" s="47">
        <v>108.46153846153847</v>
      </c>
      <c r="L14" s="45">
        <v>109</v>
      </c>
      <c r="M14" s="42">
        <f t="shared" si="5"/>
        <v>108.35722729901678</v>
      </c>
      <c r="N14" s="42">
        <f t="shared" si="2"/>
        <v>1.0020000000000095</v>
      </c>
      <c r="O14" s="45">
        <v>105</v>
      </c>
      <c r="P14" s="42">
        <f t="shared" si="1"/>
        <v>105.35734152849248</v>
      </c>
      <c r="Q14" s="42">
        <f t="shared" si="3"/>
        <v>0.58999428244710828</v>
      </c>
      <c r="R14" s="22">
        <v>106</v>
      </c>
      <c r="S14" s="97">
        <v>112</v>
      </c>
      <c r="T14" s="23">
        <v>102</v>
      </c>
      <c r="U14" s="23">
        <v>108</v>
      </c>
      <c r="V14" s="54">
        <f t="shared" si="4"/>
        <v>100.1524389157729</v>
      </c>
    </row>
    <row r="15" spans="1:23" ht="15.95" customHeight="1" x14ac:dyDescent="0.25">
      <c r="A15" s="87">
        <v>1</v>
      </c>
      <c r="B15" s="47">
        <v>108.73999999999998</v>
      </c>
      <c r="C15" s="47">
        <v>105.5369230769231</v>
      </c>
      <c r="D15" s="42">
        <v>108.3875</v>
      </c>
      <c r="E15" s="42">
        <v>106.154</v>
      </c>
      <c r="F15" s="47">
        <v>108.6</v>
      </c>
      <c r="G15" s="47">
        <v>104.86909090909093</v>
      </c>
      <c r="H15" s="47">
        <v>108.437</v>
      </c>
      <c r="I15" s="47">
        <v>108.1</v>
      </c>
      <c r="J15" s="47">
        <v>108.13</v>
      </c>
      <c r="K15" s="47">
        <v>108.26666666666667</v>
      </c>
      <c r="L15" s="45">
        <v>109</v>
      </c>
      <c r="M15" s="42">
        <f t="shared" si="5"/>
        <v>108.38016666666667</v>
      </c>
      <c r="N15" s="42">
        <f t="shared" si="2"/>
        <v>0.63999999999998636</v>
      </c>
      <c r="O15" s="45">
        <v>105</v>
      </c>
      <c r="P15" s="42">
        <f t="shared" si="1"/>
        <v>105.52000466200468</v>
      </c>
      <c r="Q15" s="42">
        <f t="shared" si="3"/>
        <v>1.2849090909090677</v>
      </c>
      <c r="R15" s="22">
        <v>106</v>
      </c>
      <c r="S15" s="97">
        <v>112</v>
      </c>
      <c r="T15" s="23">
        <v>102</v>
      </c>
      <c r="U15" s="23">
        <v>108</v>
      </c>
      <c r="V15" s="54">
        <f t="shared" si="4"/>
        <v>100.30706610460076</v>
      </c>
      <c r="W15" s="7"/>
    </row>
    <row r="16" spans="1:23" ht="15.95" customHeight="1" x14ac:dyDescent="0.25">
      <c r="A16" s="87">
        <v>2</v>
      </c>
      <c r="B16" s="47">
        <v>108.41</v>
      </c>
      <c r="C16" s="47">
        <v>105.89010989010991</v>
      </c>
      <c r="D16" s="42">
        <v>108.51764705882351</v>
      </c>
      <c r="E16" s="42">
        <v>106.185</v>
      </c>
      <c r="F16" s="47">
        <v>108.7</v>
      </c>
      <c r="G16" s="47">
        <v>105.93130434782611</v>
      </c>
      <c r="H16" s="47">
        <v>108.069</v>
      </c>
      <c r="I16" s="47">
        <v>108.4</v>
      </c>
      <c r="J16" s="47">
        <v>108.69</v>
      </c>
      <c r="K16" s="47">
        <v>108.35714285714286</v>
      </c>
      <c r="L16" s="45">
        <v>109</v>
      </c>
      <c r="M16" s="42">
        <f t="shared" si="5"/>
        <v>108.44911284513806</v>
      </c>
      <c r="N16" s="42">
        <f t="shared" si="2"/>
        <v>0.63100000000000023</v>
      </c>
      <c r="O16" s="45">
        <v>105</v>
      </c>
      <c r="P16" s="42">
        <f t="shared" si="1"/>
        <v>106.00213807931202</v>
      </c>
      <c r="Q16" s="42">
        <f t="shared" si="3"/>
        <v>0.29489010989009046</v>
      </c>
      <c r="R16" s="22">
        <v>106</v>
      </c>
      <c r="S16" s="97">
        <v>112</v>
      </c>
      <c r="T16" s="23">
        <v>102</v>
      </c>
      <c r="U16" s="23">
        <v>108</v>
      </c>
      <c r="V16" s="54">
        <f t="shared" si="4"/>
        <v>100.76538098731891</v>
      </c>
      <c r="W16" s="7"/>
    </row>
    <row r="17" spans="1:23" ht="15.95" customHeight="1" x14ac:dyDescent="0.25">
      <c r="A17" s="87">
        <v>3</v>
      </c>
      <c r="B17" s="47">
        <v>108.4375</v>
      </c>
      <c r="C17" s="47">
        <v>106</v>
      </c>
      <c r="D17" s="42">
        <v>108.5526315789474</v>
      </c>
      <c r="E17" s="42">
        <v>105.84399999999999</v>
      </c>
      <c r="F17" s="47">
        <v>108.28571428571429</v>
      </c>
      <c r="G17" s="47">
        <v>105.41652173913045</v>
      </c>
      <c r="H17" s="47">
        <v>107.889</v>
      </c>
      <c r="I17" s="47">
        <v>108.6</v>
      </c>
      <c r="J17" s="47">
        <v>108.16</v>
      </c>
      <c r="K17" s="47">
        <v>108.06666666666666</v>
      </c>
      <c r="L17" s="45">
        <v>109</v>
      </c>
      <c r="M17" s="42">
        <f t="shared" si="5"/>
        <v>108.28450179018975</v>
      </c>
      <c r="N17" s="42">
        <f t="shared" si="2"/>
        <v>0.71099999999999852</v>
      </c>
      <c r="O17" s="45">
        <v>105</v>
      </c>
      <c r="P17" s="42">
        <f>AVERAGE(C17,E17,G17)</f>
        <v>105.75350724637683</v>
      </c>
      <c r="Q17" s="42">
        <f t="shared" si="3"/>
        <v>0.58347826086955479</v>
      </c>
      <c r="R17" s="22">
        <v>106</v>
      </c>
      <c r="S17" s="97">
        <v>112</v>
      </c>
      <c r="T17" s="23">
        <v>102</v>
      </c>
      <c r="U17" s="23">
        <v>108</v>
      </c>
      <c r="V17" s="54">
        <f t="shared" si="4"/>
        <v>100.52903310736232</v>
      </c>
      <c r="W17" s="7"/>
    </row>
    <row r="18" spans="1:23" ht="15.95" customHeight="1" x14ac:dyDescent="0.25">
      <c r="A18" s="87">
        <v>4</v>
      </c>
      <c r="B18" s="47">
        <v>108.46538461538461</v>
      </c>
      <c r="C18" s="47">
        <v>106.06559139784945</v>
      </c>
      <c r="D18" s="42">
        <v>108.045</v>
      </c>
      <c r="E18" s="42">
        <v>106.595</v>
      </c>
      <c r="F18" s="47">
        <v>108.57142857142857</v>
      </c>
      <c r="G18" s="47">
        <v>105.515</v>
      </c>
      <c r="H18" s="47">
        <v>108.05500000000001</v>
      </c>
      <c r="I18" s="47">
        <v>108.1</v>
      </c>
      <c r="J18" s="47">
        <v>108.31</v>
      </c>
      <c r="K18" s="47">
        <v>108.13333333333334</v>
      </c>
      <c r="L18" s="45">
        <v>109</v>
      </c>
      <c r="M18" s="42">
        <f t="shared" si="5"/>
        <v>108.24002093144949</v>
      </c>
      <c r="N18" s="42">
        <f t="shared" si="2"/>
        <v>0.52642857142856769</v>
      </c>
      <c r="O18" s="45">
        <v>105</v>
      </c>
      <c r="P18" s="42">
        <f>AVERAGE(C18,E18,G18)</f>
        <v>106.0585304659498</v>
      </c>
      <c r="Q18" s="42">
        <f t="shared" si="3"/>
        <v>1.0799999999999983</v>
      </c>
      <c r="R18" s="22">
        <v>106</v>
      </c>
      <c r="S18" s="97">
        <v>112</v>
      </c>
      <c r="T18" s="23">
        <v>102</v>
      </c>
      <c r="U18" s="23">
        <v>108</v>
      </c>
      <c r="V18" s="54">
        <f>P18/P$3*100</f>
        <v>100.81898745627605</v>
      </c>
      <c r="W18" s="7"/>
    </row>
    <row r="19" spans="1:23" ht="15.95" customHeight="1" x14ac:dyDescent="0.25">
      <c r="A19" s="87">
        <v>5</v>
      </c>
      <c r="B19" s="47">
        <v>108.47272727272725</v>
      </c>
      <c r="C19" s="47">
        <v>105.8723404255319</v>
      </c>
      <c r="D19" s="42">
        <v>107.88421052631577</v>
      </c>
      <c r="E19" s="42">
        <v>105.459</v>
      </c>
      <c r="F19" s="47">
        <v>108.66666666666667</v>
      </c>
      <c r="G19" s="47">
        <v>104.90263157894738</v>
      </c>
      <c r="H19" s="47">
        <v>108.456</v>
      </c>
      <c r="I19" s="47">
        <v>108.3</v>
      </c>
      <c r="J19" s="47">
        <v>108.46</v>
      </c>
      <c r="K19" s="47">
        <v>107.94736842105263</v>
      </c>
      <c r="L19" s="45">
        <v>109</v>
      </c>
      <c r="M19" s="42">
        <f t="shared" si="5"/>
        <v>108.3124246981089</v>
      </c>
      <c r="N19" s="42">
        <f t="shared" ref="N19:N20" si="6">MAX(B19,D19,F19,H19,J19,K19)-MIN(B19,D19,F19,H19,J19,K19)</f>
        <v>0.78245614035090227</v>
      </c>
      <c r="O19" s="45">
        <v>105</v>
      </c>
      <c r="P19" s="42">
        <f>AVERAGE(C19,E19,G19)</f>
        <v>105.41132400149309</v>
      </c>
      <c r="Q19" s="42">
        <f t="shared" ref="Q19:Q20" si="7">MAX(C19,E19,G19,I19)-MIN(C19,E19,G19,I19)</f>
        <v>3.3973684210526187</v>
      </c>
      <c r="R19" s="22">
        <v>106</v>
      </c>
      <c r="S19" s="97">
        <v>112</v>
      </c>
      <c r="T19" s="23">
        <v>102</v>
      </c>
      <c r="U19" s="23">
        <v>108</v>
      </c>
      <c r="V19" s="54">
        <f>P19/P$3*100</f>
        <v>100.20375452654362</v>
      </c>
      <c r="W19" s="7"/>
    </row>
    <row r="20" spans="1:23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109</v>
      </c>
      <c r="M20" s="42"/>
      <c r="N20" s="42">
        <f t="shared" si="6"/>
        <v>0</v>
      </c>
      <c r="O20" s="45">
        <v>105</v>
      </c>
      <c r="P20" s="42"/>
      <c r="Q20" s="42">
        <f t="shared" si="7"/>
        <v>0</v>
      </c>
      <c r="R20" s="22">
        <v>106</v>
      </c>
      <c r="S20" s="97">
        <v>112</v>
      </c>
      <c r="T20" s="23">
        <v>102</v>
      </c>
      <c r="U20" s="23">
        <v>108</v>
      </c>
      <c r="V20" s="54">
        <f t="shared" si="4"/>
        <v>0</v>
      </c>
      <c r="W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31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10.25" customWidth="1"/>
    <col min="3" max="3" width="12" bestFit="1" customWidth="1"/>
    <col min="4" max="4" width="11" customWidth="1"/>
    <col min="5" max="5" width="10.5" customWidth="1"/>
    <col min="6" max="6" width="9.5" customWidth="1"/>
    <col min="7" max="8" width="10.25" customWidth="1"/>
    <col min="9" max="9" width="10.625" customWidth="1"/>
    <col min="10" max="10" width="9.75" customWidth="1"/>
    <col min="11" max="11" width="10.5" customWidth="1"/>
    <col min="12" max="12" width="8" style="2" customWidth="1"/>
    <col min="13" max="13" width="11.125" style="2" customWidth="1"/>
    <col min="14" max="14" width="9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15" t="s">
        <v>17</v>
      </c>
    </row>
    <row r="2" spans="1:18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92" t="s">
        <v>40</v>
      </c>
      <c r="N2" s="91" t="s">
        <v>29</v>
      </c>
      <c r="O2" s="22" t="s">
        <v>30</v>
      </c>
      <c r="P2" s="23" t="s">
        <v>31</v>
      </c>
      <c r="Q2" s="14" t="s">
        <v>128</v>
      </c>
    </row>
    <row r="3" spans="1:18" ht="15.95" customHeight="1" x14ac:dyDescent="0.25">
      <c r="A3" s="87">
        <v>1</v>
      </c>
      <c r="B3" s="48">
        <v>11.002702702702706</v>
      </c>
      <c r="C3" s="48">
        <v>11.096249999999996</v>
      </c>
      <c r="D3" s="49">
        <v>11.106666666666666</v>
      </c>
      <c r="E3" s="49">
        <v>10.926</v>
      </c>
      <c r="F3" s="48"/>
      <c r="G3" s="48">
        <v>11.006250000000001</v>
      </c>
      <c r="H3" s="48">
        <v>11.14</v>
      </c>
      <c r="I3" s="48">
        <v>10.94</v>
      </c>
      <c r="J3" s="48"/>
      <c r="K3" s="48"/>
      <c r="L3" s="47">
        <v>11.1</v>
      </c>
      <c r="M3" s="49">
        <f t="shared" ref="M3:M19" si="0">AVERAGE(B3:K3)</f>
        <v>11.031124195624196</v>
      </c>
      <c r="N3" s="49">
        <f>MAX(B3:K3)-MIN(B3:K3)</f>
        <v>0.21400000000000041</v>
      </c>
      <c r="O3" s="34">
        <v>10.6</v>
      </c>
      <c r="P3" s="35">
        <v>11.6</v>
      </c>
      <c r="Q3" s="54">
        <f>M3/M3*100</f>
        <v>100</v>
      </c>
    </row>
    <row r="4" spans="1:18" ht="15.95" customHeight="1" x14ac:dyDescent="0.25">
      <c r="A4" s="87">
        <v>2</v>
      </c>
      <c r="B4" s="48">
        <v>11.03529411764706</v>
      </c>
      <c r="C4" s="48">
        <v>10.983896103896107</v>
      </c>
      <c r="D4" s="49">
        <v>11.213333333333333</v>
      </c>
      <c r="E4" s="49">
        <v>10.943999999999999</v>
      </c>
      <c r="F4" s="48">
        <v>11.118749999999997</v>
      </c>
      <c r="G4" s="48">
        <v>11.01346153846154</v>
      </c>
      <c r="H4" s="48">
        <v>11.122</v>
      </c>
      <c r="I4" s="48">
        <v>10.95</v>
      </c>
      <c r="J4" s="48">
        <v>11.04</v>
      </c>
      <c r="K4" s="48"/>
      <c r="L4" s="47">
        <v>11.1</v>
      </c>
      <c r="M4" s="49">
        <f t="shared" si="0"/>
        <v>11.046748343704227</v>
      </c>
      <c r="N4" s="49">
        <f t="shared" ref="N4:N20" si="1">MAX(B4:K4)-MIN(B4:K4)</f>
        <v>0.26933333333333387</v>
      </c>
      <c r="O4" s="34">
        <v>10.6</v>
      </c>
      <c r="P4" s="35">
        <v>11.6</v>
      </c>
      <c r="Q4" s="54">
        <f>M4/M$3*100</f>
        <v>100.14163695198199</v>
      </c>
    </row>
    <row r="5" spans="1:18" ht="15.95" customHeight="1" x14ac:dyDescent="0.25">
      <c r="A5" s="87">
        <v>3</v>
      </c>
      <c r="B5" s="48">
        <v>11.028947368421052</v>
      </c>
      <c r="C5" s="48">
        <v>11.06987654320988</v>
      </c>
      <c r="D5" s="49">
        <v>11.088888888888889</v>
      </c>
      <c r="E5" s="49">
        <v>10.907999999999999</v>
      </c>
      <c r="F5" s="48">
        <v>11.104999999999997</v>
      </c>
      <c r="G5" s="48">
        <v>11.000961538461537</v>
      </c>
      <c r="H5" s="48">
        <v>11.167999999999999</v>
      </c>
      <c r="I5" s="48">
        <v>10.95</v>
      </c>
      <c r="J5" s="48">
        <v>11.11</v>
      </c>
      <c r="K5" s="48">
        <v>11.433333333333335</v>
      </c>
      <c r="L5" s="47">
        <v>11.1</v>
      </c>
      <c r="M5" s="49">
        <f t="shared" si="0"/>
        <v>11.086300767231469</v>
      </c>
      <c r="N5" s="49">
        <f t="shared" si="1"/>
        <v>0.52533333333333587</v>
      </c>
      <c r="O5" s="34">
        <v>10.6</v>
      </c>
      <c r="P5" s="35">
        <v>11.6</v>
      </c>
      <c r="Q5" s="54">
        <f t="shared" ref="Q5:Q20" si="2">M5/M$3*100</f>
        <v>100.50018992288348</v>
      </c>
    </row>
    <row r="6" spans="1:18" ht="15.95" customHeight="1" x14ac:dyDescent="0.25">
      <c r="A6" s="87">
        <v>4</v>
      </c>
      <c r="B6" s="48">
        <v>11.034210526315794</v>
      </c>
      <c r="C6" s="48">
        <v>11.0867816091954</v>
      </c>
      <c r="D6" s="49">
        <v>11.242105263157896</v>
      </c>
      <c r="E6" s="49">
        <v>10.896000000000001</v>
      </c>
      <c r="F6" s="48">
        <v>11.131578947368419</v>
      </c>
      <c r="G6" s="48">
        <v>10.937222222222225</v>
      </c>
      <c r="H6" s="48">
        <v>11.145</v>
      </c>
      <c r="I6" s="48">
        <v>10.92</v>
      </c>
      <c r="J6" s="48">
        <v>11.11</v>
      </c>
      <c r="K6" s="48">
        <v>11.426666666666669</v>
      </c>
      <c r="L6" s="47">
        <v>11.1</v>
      </c>
      <c r="M6" s="49">
        <f t="shared" si="0"/>
        <v>11.09295652349264</v>
      </c>
      <c r="N6" s="49">
        <f t="shared" si="1"/>
        <v>0.53066666666666862</v>
      </c>
      <c r="O6" s="34">
        <v>10.6</v>
      </c>
      <c r="P6" s="35">
        <v>11.6</v>
      </c>
      <c r="Q6" s="54">
        <f t="shared" si="2"/>
        <v>100.56052607850224</v>
      </c>
    </row>
    <row r="7" spans="1:18" ht="15.95" customHeight="1" x14ac:dyDescent="0.25">
      <c r="A7" s="87">
        <v>5</v>
      </c>
      <c r="B7" s="48">
        <v>11.015625</v>
      </c>
      <c r="C7" s="48">
        <v>11.14164835164835</v>
      </c>
      <c r="D7" s="49">
        <v>11.152631578947366</v>
      </c>
      <c r="E7" s="49">
        <v>10.87</v>
      </c>
      <c r="F7" s="48">
        <v>11.126315789473679</v>
      </c>
      <c r="G7" s="48">
        <v>10.903448275862068</v>
      </c>
      <c r="H7" s="48">
        <v>11.114000000000001</v>
      </c>
      <c r="I7" s="48">
        <v>10.99</v>
      </c>
      <c r="J7" s="49">
        <v>11.2</v>
      </c>
      <c r="K7" s="48">
        <v>11.292857142857143</v>
      </c>
      <c r="L7" s="47">
        <v>11.1</v>
      </c>
      <c r="M7" s="49">
        <f t="shared" si="0"/>
        <v>11.080652613878859</v>
      </c>
      <c r="N7" s="49">
        <f t="shared" si="1"/>
        <v>0.42285714285714349</v>
      </c>
      <c r="O7" s="34">
        <v>10.6</v>
      </c>
      <c r="P7" s="35">
        <v>11.6</v>
      </c>
      <c r="Q7" s="54">
        <f t="shared" si="2"/>
        <v>100.44898794879229</v>
      </c>
    </row>
    <row r="8" spans="1:18" ht="15.95" customHeight="1" x14ac:dyDescent="0.25">
      <c r="A8" s="87">
        <v>6</v>
      </c>
      <c r="B8" s="48">
        <v>11.014705882352942</v>
      </c>
      <c r="C8" s="48">
        <v>11.168529411764707</v>
      </c>
      <c r="D8" s="49">
        <v>11.045454545454545</v>
      </c>
      <c r="E8" s="49">
        <v>10.875999999999999</v>
      </c>
      <c r="F8" s="48">
        <v>11.109090909090906</v>
      </c>
      <c r="G8" s="48">
        <v>10.842424242424245</v>
      </c>
      <c r="H8" s="48">
        <v>11.124000000000001</v>
      </c>
      <c r="I8" s="48">
        <v>10.98</v>
      </c>
      <c r="J8" s="48">
        <v>11.16</v>
      </c>
      <c r="K8" s="48">
        <v>11.226666666666668</v>
      </c>
      <c r="L8" s="47">
        <v>11.1</v>
      </c>
      <c r="M8" s="49">
        <f t="shared" si="0"/>
        <v>11.054687165775402</v>
      </c>
      <c r="N8" s="49">
        <f t="shared" si="1"/>
        <v>0.38424242424242294</v>
      </c>
      <c r="O8" s="34">
        <v>10.6</v>
      </c>
      <c r="P8" s="35">
        <v>11.6</v>
      </c>
      <c r="Q8" s="54">
        <f t="shared" si="2"/>
        <v>100.2136044317274</v>
      </c>
    </row>
    <row r="9" spans="1:18" ht="15.95" customHeight="1" x14ac:dyDescent="0.25">
      <c r="A9" s="87">
        <v>7</v>
      </c>
      <c r="B9" s="48">
        <v>10.983333333333334</v>
      </c>
      <c r="C9" s="48">
        <v>11.155263157894739</v>
      </c>
      <c r="D9" s="49">
        <v>11.033333333333333</v>
      </c>
      <c r="E9" s="49">
        <v>10.885999999999999</v>
      </c>
      <c r="F9" s="48">
        <v>11.104999999999997</v>
      </c>
      <c r="G9" s="48">
        <v>10.912820512820515</v>
      </c>
      <c r="H9" s="48">
        <v>11.183</v>
      </c>
      <c r="I9" s="48">
        <v>11.04</v>
      </c>
      <c r="J9" s="48">
        <v>11.13</v>
      </c>
      <c r="K9" s="48">
        <v>11.313333333333334</v>
      </c>
      <c r="L9" s="47">
        <v>11.1</v>
      </c>
      <c r="M9" s="49">
        <f t="shared" si="0"/>
        <v>11.074208367071524</v>
      </c>
      <c r="N9" s="49">
        <f t="shared" si="1"/>
        <v>0.42733333333333512</v>
      </c>
      <c r="O9" s="34">
        <v>10.6</v>
      </c>
      <c r="P9" s="35">
        <v>11.6</v>
      </c>
      <c r="Q9" s="54">
        <f t="shared" si="2"/>
        <v>100.39056918119387</v>
      </c>
    </row>
    <row r="10" spans="1:18" ht="15.95" customHeight="1" x14ac:dyDescent="0.25">
      <c r="A10" s="87">
        <v>8</v>
      </c>
      <c r="B10" s="48">
        <v>11.019230769230772</v>
      </c>
      <c r="C10" s="48">
        <v>11.154175824175823</v>
      </c>
      <c r="D10" s="49">
        <v>11.039130434782606</v>
      </c>
      <c r="E10" s="49">
        <v>10.91</v>
      </c>
      <c r="F10" s="48">
        <v>11.149999999999997</v>
      </c>
      <c r="G10" s="48">
        <v>10.820114942528736</v>
      </c>
      <c r="H10" s="48">
        <v>11.191000000000001</v>
      </c>
      <c r="I10" s="48">
        <v>11.05</v>
      </c>
      <c r="J10" s="48">
        <v>11.11</v>
      </c>
      <c r="K10" s="48">
        <v>11.15</v>
      </c>
      <c r="L10" s="47">
        <v>11.1</v>
      </c>
      <c r="M10" s="49">
        <f t="shared" si="0"/>
        <v>11.059365197071795</v>
      </c>
      <c r="N10" s="49">
        <f t="shared" si="1"/>
        <v>0.37088505747126455</v>
      </c>
      <c r="O10" s="34">
        <v>10.6</v>
      </c>
      <c r="P10" s="35">
        <v>11.6</v>
      </c>
      <c r="Q10" s="54">
        <f t="shared" si="2"/>
        <v>100.25601199793219</v>
      </c>
    </row>
    <row r="11" spans="1:18" ht="15.95" customHeight="1" x14ac:dyDescent="0.25">
      <c r="A11" s="87">
        <v>9</v>
      </c>
      <c r="B11" s="48">
        <v>10.986363636363636</v>
      </c>
      <c r="C11" s="48">
        <v>11.042873563218388</v>
      </c>
      <c r="D11" s="49">
        <v>10.98</v>
      </c>
      <c r="E11" s="49">
        <v>10.906000000000001</v>
      </c>
      <c r="F11" s="48">
        <v>11.119999999999997</v>
      </c>
      <c r="G11" s="48">
        <v>11.041397849462365</v>
      </c>
      <c r="H11" s="48">
        <v>11.215</v>
      </c>
      <c r="I11" s="48">
        <v>11.04</v>
      </c>
      <c r="J11" s="48">
        <v>11.01</v>
      </c>
      <c r="K11" s="48">
        <v>11.139999999999995</v>
      </c>
      <c r="L11" s="47">
        <v>11.1</v>
      </c>
      <c r="M11" s="49">
        <f t="shared" si="0"/>
        <v>11.048163504904441</v>
      </c>
      <c r="N11" s="49">
        <f t="shared" si="1"/>
        <v>0.30899999999999928</v>
      </c>
      <c r="O11" s="34">
        <v>10.6</v>
      </c>
      <c r="P11" s="35">
        <v>11.6</v>
      </c>
      <c r="Q11" s="54">
        <f t="shared" si="2"/>
        <v>100.15446575505879</v>
      </c>
    </row>
    <row r="12" spans="1:18" ht="15.95" customHeight="1" x14ac:dyDescent="0.25">
      <c r="A12" s="87">
        <v>10</v>
      </c>
      <c r="B12" s="48">
        <v>10.99</v>
      </c>
      <c r="C12" s="48">
        <v>11.01135802469136</v>
      </c>
      <c r="D12" s="49">
        <v>11.099999999999998</v>
      </c>
      <c r="E12" s="49">
        <v>10.923999999999999</v>
      </c>
      <c r="F12" s="48">
        <v>11.180952380952382</v>
      </c>
      <c r="G12" s="48">
        <v>11.006060606060608</v>
      </c>
      <c r="H12" s="48">
        <v>11.185</v>
      </c>
      <c r="I12" s="48">
        <v>11.1</v>
      </c>
      <c r="J12" s="48">
        <v>10.98</v>
      </c>
      <c r="K12" s="48">
        <v>11.313333333333334</v>
      </c>
      <c r="L12" s="47">
        <v>11.1</v>
      </c>
      <c r="M12" s="49">
        <f t="shared" si="0"/>
        <v>11.079070434503768</v>
      </c>
      <c r="N12" s="49">
        <f t="shared" si="1"/>
        <v>0.38933333333333486</v>
      </c>
      <c r="O12" s="34">
        <v>10.6</v>
      </c>
      <c r="P12" s="35">
        <v>11.6</v>
      </c>
      <c r="Q12" s="54">
        <f>M12/M$3*100</f>
        <v>100.43464508267064</v>
      </c>
    </row>
    <row r="13" spans="1:18" ht="15.95" customHeight="1" x14ac:dyDescent="0.25">
      <c r="A13" s="87">
        <v>11</v>
      </c>
      <c r="B13" s="48">
        <v>10.950000000000001</v>
      </c>
      <c r="C13" s="48">
        <v>11.0591011235955</v>
      </c>
      <c r="D13" s="49">
        <v>11.05238095238095</v>
      </c>
      <c r="E13" s="49">
        <v>11.087</v>
      </c>
      <c r="F13" s="48">
        <v>11.109999999999996</v>
      </c>
      <c r="G13" s="48">
        <v>10.927083333333336</v>
      </c>
      <c r="H13" s="48">
        <v>11.166</v>
      </c>
      <c r="I13" s="48">
        <v>11.12</v>
      </c>
      <c r="J13" s="48">
        <v>11</v>
      </c>
      <c r="K13" s="48">
        <v>11.413333333333334</v>
      </c>
      <c r="L13" s="47">
        <v>11.1</v>
      </c>
      <c r="M13" s="49">
        <f t="shared" si="0"/>
        <v>11.088489874264312</v>
      </c>
      <c r="N13" s="49">
        <f t="shared" si="1"/>
        <v>0.48624999999999829</v>
      </c>
      <c r="O13" s="34">
        <v>10.6</v>
      </c>
      <c r="P13" s="35">
        <v>11.6</v>
      </c>
      <c r="Q13" s="54">
        <f>M13/M$3*100</f>
        <v>100.52003474553275</v>
      </c>
    </row>
    <row r="14" spans="1:18" ht="15.95" customHeight="1" x14ac:dyDescent="0.25">
      <c r="A14" s="87">
        <v>12</v>
      </c>
      <c r="B14" s="48">
        <v>11.01</v>
      </c>
      <c r="C14" s="48">
        <v>10.973076923076924</v>
      </c>
      <c r="D14" s="49">
        <v>11.040909090909089</v>
      </c>
      <c r="E14" s="49">
        <v>10.997</v>
      </c>
      <c r="F14" s="48">
        <v>11.078947368421051</v>
      </c>
      <c r="G14" s="124">
        <v>10.927083333333336</v>
      </c>
      <c r="H14" s="48">
        <v>11.010999999999999</v>
      </c>
      <c r="I14" s="48">
        <v>11.02</v>
      </c>
      <c r="J14" s="48">
        <v>10.92</v>
      </c>
      <c r="K14" s="48">
        <v>11.361538461538462</v>
      </c>
      <c r="L14" s="47">
        <v>11.1</v>
      </c>
      <c r="M14" s="49">
        <f t="shared" si="0"/>
        <v>11.033955517727884</v>
      </c>
      <c r="N14" s="49">
        <f t="shared" si="1"/>
        <v>0.4415384615384621</v>
      </c>
      <c r="O14" s="34">
        <v>10.6</v>
      </c>
      <c r="P14" s="35">
        <v>11.6</v>
      </c>
      <c r="Q14" s="54">
        <f t="shared" si="2"/>
        <v>100.02566666872276</v>
      </c>
    </row>
    <row r="15" spans="1:18" ht="15.95" customHeight="1" x14ac:dyDescent="0.25">
      <c r="A15" s="87">
        <v>1</v>
      </c>
      <c r="B15" s="48">
        <v>10.975000000000001</v>
      </c>
      <c r="C15" s="48">
        <v>11.176349206349204</v>
      </c>
      <c r="D15" s="49">
        <v>10.994117647058825</v>
      </c>
      <c r="E15" s="49">
        <v>11.032</v>
      </c>
      <c r="F15" s="48">
        <v>11.104999999999999</v>
      </c>
      <c r="G15" s="48">
        <v>10.891999999999998</v>
      </c>
      <c r="H15" s="48">
        <v>11</v>
      </c>
      <c r="I15" s="48">
        <v>11</v>
      </c>
      <c r="J15" s="48">
        <v>10.96</v>
      </c>
      <c r="K15" s="48">
        <v>11.24</v>
      </c>
      <c r="L15" s="47">
        <v>11.1</v>
      </c>
      <c r="M15" s="49">
        <f t="shared" si="0"/>
        <v>11.037446685340804</v>
      </c>
      <c r="N15" s="49">
        <f t="shared" si="1"/>
        <v>0.34800000000000253</v>
      </c>
      <c r="O15" s="34">
        <v>10.6</v>
      </c>
      <c r="P15" s="35">
        <v>11.6</v>
      </c>
      <c r="Q15" s="54">
        <f t="shared" si="2"/>
        <v>100.05731500801265</v>
      </c>
      <c r="R15" s="7"/>
    </row>
    <row r="16" spans="1:18" ht="15.95" customHeight="1" x14ac:dyDescent="0.25">
      <c r="A16" s="87">
        <v>2</v>
      </c>
      <c r="B16" s="48">
        <v>10.985000000000001</v>
      </c>
      <c r="C16" s="48">
        <v>11.199456521739132</v>
      </c>
      <c r="D16" s="49">
        <v>11.122222222222218</v>
      </c>
      <c r="E16" s="49">
        <v>11.057</v>
      </c>
      <c r="F16" s="48">
        <v>11.144999999999998</v>
      </c>
      <c r="G16" s="48">
        <v>10.898260869565219</v>
      </c>
      <c r="H16" s="48">
        <v>11.054</v>
      </c>
      <c r="I16" s="48">
        <v>11.04</v>
      </c>
      <c r="J16" s="48">
        <v>10.87</v>
      </c>
      <c r="K16" s="48">
        <v>11.292857142857144</v>
      </c>
      <c r="L16" s="47">
        <v>11.1</v>
      </c>
      <c r="M16" s="49">
        <f t="shared" si="0"/>
        <v>11.06637967563837</v>
      </c>
      <c r="N16" s="49">
        <f t="shared" si="1"/>
        <v>0.42285714285714526</v>
      </c>
      <c r="O16" s="34">
        <v>10.6</v>
      </c>
      <c r="P16" s="35">
        <v>11.6</v>
      </c>
      <c r="Q16" s="54">
        <f t="shared" si="2"/>
        <v>100.31960006422698</v>
      </c>
      <c r="R16" s="7"/>
    </row>
    <row r="17" spans="1:18" ht="15.95" customHeight="1" x14ac:dyDescent="0.25">
      <c r="A17" s="87">
        <v>3</v>
      </c>
      <c r="B17" s="48">
        <v>11.074999999999999</v>
      </c>
      <c r="C17" s="48">
        <v>11.16</v>
      </c>
      <c r="D17" s="49">
        <v>11.079999999999997</v>
      </c>
      <c r="E17" s="49">
        <v>10.896000000000001</v>
      </c>
      <c r="F17" s="48">
        <v>11.099999999999998</v>
      </c>
      <c r="G17" s="48">
        <v>10.935416666666669</v>
      </c>
      <c r="H17" s="48">
        <v>11.015000000000001</v>
      </c>
      <c r="I17" s="48">
        <v>10.98</v>
      </c>
      <c r="J17" s="48">
        <v>11.07</v>
      </c>
      <c r="K17" s="48">
        <v>11.360000000000001</v>
      </c>
      <c r="L17" s="47">
        <v>11.1</v>
      </c>
      <c r="M17" s="49">
        <f t="shared" si="0"/>
        <v>11.067141666666668</v>
      </c>
      <c r="N17" s="49">
        <f t="shared" si="1"/>
        <v>0.46400000000000041</v>
      </c>
      <c r="O17" s="34">
        <v>10.6</v>
      </c>
      <c r="P17" s="35">
        <v>11.6</v>
      </c>
      <c r="Q17" s="54">
        <f t="shared" si="2"/>
        <v>100.32650771039964</v>
      </c>
      <c r="R17" s="7"/>
    </row>
    <row r="18" spans="1:18" ht="15.95" customHeight="1" x14ac:dyDescent="0.25">
      <c r="A18" s="87">
        <v>4</v>
      </c>
      <c r="B18" s="48">
        <v>10.953846153846154</v>
      </c>
      <c r="C18" s="48">
        <v>10.940412371134022</v>
      </c>
      <c r="D18" s="49">
        <v>11.064705882352939</v>
      </c>
      <c r="E18" s="49">
        <v>10.989000000000001</v>
      </c>
      <c r="F18" s="48">
        <v>11.099999999999998</v>
      </c>
      <c r="G18" s="48">
        <v>11.040000000000001</v>
      </c>
      <c r="H18" s="48">
        <v>10.959</v>
      </c>
      <c r="I18" s="48">
        <v>10.95</v>
      </c>
      <c r="J18" s="48">
        <v>11.03</v>
      </c>
      <c r="K18" s="48">
        <v>11.433333333333335</v>
      </c>
      <c r="L18" s="47">
        <v>11.1</v>
      </c>
      <c r="M18" s="49">
        <f t="shared" si="0"/>
        <v>11.046029774066646</v>
      </c>
      <c r="N18" s="49">
        <f t="shared" si="1"/>
        <v>0.49292096219931381</v>
      </c>
      <c r="O18" s="34">
        <v>10.6</v>
      </c>
      <c r="P18" s="35">
        <v>11.6</v>
      </c>
      <c r="Q18" s="54">
        <f t="shared" si="2"/>
        <v>100.13512293197064</v>
      </c>
      <c r="R18" s="7"/>
    </row>
    <row r="19" spans="1:18" ht="15.95" customHeight="1" x14ac:dyDescent="0.25">
      <c r="A19" s="87">
        <v>5</v>
      </c>
      <c r="B19" s="48">
        <v>10.986363636363636</v>
      </c>
      <c r="C19" s="48">
        <v>10.984736842105271</v>
      </c>
      <c r="D19" s="176">
        <v>11.043749999999998</v>
      </c>
      <c r="E19" s="49">
        <v>11.102</v>
      </c>
      <c r="F19" s="48">
        <v>11.049999999999999</v>
      </c>
      <c r="G19" s="48">
        <v>10.987777777777779</v>
      </c>
      <c r="H19" s="48">
        <v>10.94</v>
      </c>
      <c r="I19" s="48">
        <v>10.96</v>
      </c>
      <c r="J19" s="48">
        <v>10.94</v>
      </c>
      <c r="K19" s="48">
        <v>11.18333333333333</v>
      </c>
      <c r="L19" s="47">
        <v>11.1</v>
      </c>
      <c r="M19" s="49">
        <f t="shared" si="0"/>
        <v>11.017796158958001</v>
      </c>
      <c r="N19" s="49">
        <f t="shared" si="1"/>
        <v>0.24333333333333051</v>
      </c>
      <c r="O19" s="34">
        <v>10.6</v>
      </c>
      <c r="P19" s="35">
        <v>11.6</v>
      </c>
      <c r="Q19" s="54">
        <f t="shared" si="2"/>
        <v>99.879177893115539</v>
      </c>
      <c r="R19" s="7"/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7">
        <v>11.1</v>
      </c>
      <c r="M20" s="49"/>
      <c r="N20" s="49">
        <f t="shared" si="1"/>
        <v>0</v>
      </c>
      <c r="O20" s="34">
        <v>10.6</v>
      </c>
      <c r="P20" s="35">
        <v>11.6</v>
      </c>
      <c r="Q20" s="54">
        <f t="shared" si="2"/>
        <v>0</v>
      </c>
      <c r="R20" s="7"/>
    </row>
    <row r="31" spans="1:18" x14ac:dyDescent="0.15">
      <c r="G31" t="s">
        <v>45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9.5" customWidth="1"/>
    <col min="3" max="3" width="12" bestFit="1" customWidth="1"/>
    <col min="4" max="4" width="10.375" customWidth="1"/>
    <col min="5" max="5" width="10.5" customWidth="1"/>
    <col min="6" max="6" width="9.5" customWidth="1"/>
    <col min="7" max="7" width="10.5" customWidth="1"/>
    <col min="8" max="8" width="10.375" customWidth="1"/>
    <col min="9" max="9" width="10.625" customWidth="1"/>
    <col min="10" max="10" width="9.5" customWidth="1"/>
    <col min="11" max="11" width="10.25" customWidth="1"/>
    <col min="12" max="12" width="6.875" customWidth="1"/>
    <col min="13" max="13" width="9.75" customWidth="1"/>
    <col min="14" max="14" width="7.5" customWidth="1"/>
    <col min="15" max="16" width="2.625" customWidth="1"/>
    <col min="17" max="17" width="10.125" customWidth="1"/>
  </cols>
  <sheetData>
    <row r="1" spans="1:20" ht="20.100000000000001" customHeight="1" x14ac:dyDescent="0.3">
      <c r="F1" s="15" t="s">
        <v>13</v>
      </c>
    </row>
    <row r="2" spans="1:20" ht="16.5" customHeight="1" x14ac:dyDescent="0.3">
      <c r="A2" s="37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2" t="s">
        <v>29</v>
      </c>
      <c r="O2" s="38" t="s">
        <v>30</v>
      </c>
      <c r="P2" s="39" t="s">
        <v>31</v>
      </c>
      <c r="Q2" s="14" t="s">
        <v>128</v>
      </c>
      <c r="T2" s="53"/>
    </row>
    <row r="3" spans="1:20" ht="16.5" customHeight="1" x14ac:dyDescent="0.3">
      <c r="A3" s="87">
        <v>1</v>
      </c>
      <c r="B3" s="47">
        <v>182</v>
      </c>
      <c r="C3" s="47">
        <v>183.95869565217387</v>
      </c>
      <c r="D3" s="42">
        <v>186.66666666666666</v>
      </c>
      <c r="E3" s="42">
        <v>184.989</v>
      </c>
      <c r="F3" s="47"/>
      <c r="G3" s="47">
        <v>182.65625</v>
      </c>
      <c r="H3" s="47">
        <v>182.667</v>
      </c>
      <c r="I3" s="47">
        <v>181.9</v>
      </c>
      <c r="J3" s="47"/>
      <c r="K3" s="47"/>
      <c r="L3" s="45">
        <v>182</v>
      </c>
      <c r="M3" s="42">
        <f t="shared" ref="M3:M10" si="0">AVERAGE(B3:K3)</f>
        <v>183.54823033126294</v>
      </c>
      <c r="N3" s="42">
        <f>MAX(B3:K3)-MIN(B3:K3)</f>
        <v>4.7666666666666515</v>
      </c>
      <c r="O3" s="38">
        <v>177</v>
      </c>
      <c r="P3" s="39">
        <v>187</v>
      </c>
      <c r="Q3" s="54">
        <f>M3/M3*100</f>
        <v>100</v>
      </c>
    </row>
    <row r="4" spans="1:20" ht="15.95" customHeight="1" x14ac:dyDescent="0.3">
      <c r="A4" s="87">
        <v>2</v>
      </c>
      <c r="B4" s="47">
        <v>181.44117647058823</v>
      </c>
      <c r="C4" s="47">
        <v>183.82597402597395</v>
      </c>
      <c r="D4" s="42">
        <v>185.29411764705881</v>
      </c>
      <c r="E4" s="42">
        <v>183.81899999999999</v>
      </c>
      <c r="F4" s="47">
        <v>181.9375</v>
      </c>
      <c r="G4" s="47">
        <v>183.72988505747125</v>
      </c>
      <c r="H4" s="47">
        <v>182.44399999999999</v>
      </c>
      <c r="I4" s="47">
        <v>180.6</v>
      </c>
      <c r="J4" s="47">
        <v>180.16</v>
      </c>
      <c r="K4" s="47"/>
      <c r="L4" s="45">
        <v>182</v>
      </c>
      <c r="M4" s="42">
        <f t="shared" si="0"/>
        <v>182.58351702234356</v>
      </c>
      <c r="N4" s="42">
        <f t="shared" ref="N4:N17" si="1">MAX(B4:K4)-MIN(B4:K4)</f>
        <v>5.1341176470588152</v>
      </c>
      <c r="O4" s="38">
        <v>177</v>
      </c>
      <c r="P4" s="39">
        <v>187</v>
      </c>
      <c r="Q4" s="54">
        <f>M4/M$3*100</f>
        <v>99.474408820407419</v>
      </c>
    </row>
    <row r="5" spans="1:20" ht="15.95" customHeight="1" x14ac:dyDescent="0.3">
      <c r="A5" s="87">
        <v>3</v>
      </c>
      <c r="B5" s="47">
        <v>181.89473684210526</v>
      </c>
      <c r="C5" s="47">
        <v>182.82073170731709</v>
      </c>
      <c r="D5" s="42">
        <v>185.65</v>
      </c>
      <c r="E5" s="42">
        <v>182.80600000000001</v>
      </c>
      <c r="F5" s="47">
        <v>182.15</v>
      </c>
      <c r="G5" s="47">
        <v>182.61604938271606</v>
      </c>
      <c r="H5" s="47">
        <v>184.244</v>
      </c>
      <c r="I5" s="47">
        <v>181</v>
      </c>
      <c r="J5" s="47">
        <v>180.26</v>
      </c>
      <c r="K5" s="47">
        <v>183.35714285714286</v>
      </c>
      <c r="L5" s="45">
        <v>182</v>
      </c>
      <c r="M5" s="42">
        <f t="shared" si="0"/>
        <v>182.67986607892811</v>
      </c>
      <c r="N5" s="42">
        <f t="shared" si="1"/>
        <v>5.3900000000000148</v>
      </c>
      <c r="O5" s="38">
        <v>177</v>
      </c>
      <c r="P5" s="39">
        <v>187</v>
      </c>
      <c r="Q5" s="54">
        <f t="shared" ref="Q5:Q20" si="2">M5/M$3*100</f>
        <v>99.526901321376059</v>
      </c>
    </row>
    <row r="6" spans="1:20" ht="15.95" customHeight="1" x14ac:dyDescent="0.3">
      <c r="A6" s="87">
        <v>4</v>
      </c>
      <c r="B6" s="47">
        <v>182</v>
      </c>
      <c r="C6" s="47">
        <v>182.87499999999997</v>
      </c>
      <c r="D6" s="42">
        <v>181.36842105263159</v>
      </c>
      <c r="E6" s="42">
        <v>182.89400000000001</v>
      </c>
      <c r="F6" s="47">
        <v>182</v>
      </c>
      <c r="G6" s="47">
        <v>182.08277777777778</v>
      </c>
      <c r="H6" s="47">
        <v>183.84100000000001</v>
      </c>
      <c r="I6" s="47">
        <v>181.4</v>
      </c>
      <c r="J6" s="47">
        <v>181.24</v>
      </c>
      <c r="K6" s="47">
        <v>183.2</v>
      </c>
      <c r="L6" s="45">
        <v>182</v>
      </c>
      <c r="M6" s="42">
        <f t="shared" si="0"/>
        <v>182.29011988304097</v>
      </c>
      <c r="N6" s="42">
        <f t="shared" si="1"/>
        <v>2.6009999999999991</v>
      </c>
      <c r="O6" s="38">
        <v>177</v>
      </c>
      <c r="P6" s="39">
        <v>187</v>
      </c>
      <c r="Q6" s="54">
        <f t="shared" si="2"/>
        <v>99.314561384791688</v>
      </c>
    </row>
    <row r="7" spans="1:20" ht="15.95" customHeight="1" x14ac:dyDescent="0.3">
      <c r="A7" s="87">
        <v>5</v>
      </c>
      <c r="B7" s="47">
        <v>181.6875</v>
      </c>
      <c r="C7" s="47">
        <v>183.1333333333333</v>
      </c>
      <c r="D7" s="42">
        <v>185.35294117647058</v>
      </c>
      <c r="E7" s="42">
        <v>182.38200000000001</v>
      </c>
      <c r="F7" s="47">
        <v>182</v>
      </c>
      <c r="G7" s="47">
        <v>181.20977011494256</v>
      </c>
      <c r="H7" s="47">
        <v>183.73699999999999</v>
      </c>
      <c r="I7" s="47">
        <v>179.7</v>
      </c>
      <c r="J7" s="42">
        <v>181.18</v>
      </c>
      <c r="K7" s="47">
        <v>183</v>
      </c>
      <c r="L7" s="45">
        <v>182</v>
      </c>
      <c r="M7" s="42">
        <f t="shared" si="0"/>
        <v>182.33825446247468</v>
      </c>
      <c r="N7" s="42">
        <f t="shared" si="1"/>
        <v>5.6529411764705912</v>
      </c>
      <c r="O7" s="38">
        <v>177</v>
      </c>
      <c r="P7" s="39">
        <v>187</v>
      </c>
      <c r="Q7" s="54">
        <f t="shared" si="2"/>
        <v>99.340785870501435</v>
      </c>
    </row>
    <row r="8" spans="1:20" ht="15.95" customHeight="1" x14ac:dyDescent="0.3">
      <c r="A8" s="87">
        <v>6</v>
      </c>
      <c r="B8" s="47">
        <v>182.08823529411765</v>
      </c>
      <c r="C8" s="47">
        <v>183.92608695652174</v>
      </c>
      <c r="D8" s="42">
        <v>185.40909090909091</v>
      </c>
      <c r="E8" s="42">
        <v>182.994</v>
      </c>
      <c r="F8" s="47">
        <v>182</v>
      </c>
      <c r="G8" s="47">
        <v>181.60238095238097</v>
      </c>
      <c r="H8" s="47">
        <v>182.55600000000001</v>
      </c>
      <c r="I8" s="47">
        <v>181.4</v>
      </c>
      <c r="J8" s="47">
        <v>180.69</v>
      </c>
      <c r="K8" s="47">
        <v>184.13333333333333</v>
      </c>
      <c r="L8" s="45">
        <v>182</v>
      </c>
      <c r="M8" s="42">
        <f t="shared" si="0"/>
        <v>182.67991274454448</v>
      </c>
      <c r="N8" s="42">
        <f t="shared" si="1"/>
        <v>4.7190909090909088</v>
      </c>
      <c r="O8" s="38">
        <v>177</v>
      </c>
      <c r="P8" s="39">
        <v>187</v>
      </c>
      <c r="Q8" s="54">
        <f t="shared" si="2"/>
        <v>99.5269267455473</v>
      </c>
    </row>
    <row r="9" spans="1:20" ht="15.95" customHeight="1" x14ac:dyDescent="0.3">
      <c r="A9" s="87">
        <v>7</v>
      </c>
      <c r="B9" s="47">
        <v>181.45833333333334</v>
      </c>
      <c r="C9" s="47">
        <v>183.96091954022987</v>
      </c>
      <c r="D9" s="42">
        <v>184.875</v>
      </c>
      <c r="E9" s="42">
        <v>184.32300000000001</v>
      </c>
      <c r="F9" s="47">
        <v>181.8</v>
      </c>
      <c r="G9" s="47">
        <v>180.57051282051285</v>
      </c>
      <c r="H9" s="47">
        <v>180.595</v>
      </c>
      <c r="I9" s="47">
        <v>180.8</v>
      </c>
      <c r="J9" s="47">
        <v>179.97</v>
      </c>
      <c r="K9" s="47">
        <v>181.53333333333333</v>
      </c>
      <c r="L9" s="45">
        <v>182</v>
      </c>
      <c r="M9" s="42">
        <f t="shared" si="0"/>
        <v>181.98860990274096</v>
      </c>
      <c r="N9" s="42">
        <f t="shared" si="1"/>
        <v>4.9050000000000011</v>
      </c>
      <c r="O9" s="38">
        <v>177</v>
      </c>
      <c r="P9" s="39">
        <v>187</v>
      </c>
      <c r="Q9" s="54">
        <f t="shared" si="2"/>
        <v>99.150293944154498</v>
      </c>
    </row>
    <row r="10" spans="1:20" ht="15.95" customHeight="1" x14ac:dyDescent="0.3">
      <c r="A10" s="87">
        <v>8</v>
      </c>
      <c r="B10" s="47">
        <v>181.53846153846155</v>
      </c>
      <c r="C10" s="47">
        <v>182.64285714285717</v>
      </c>
      <c r="D10" s="42">
        <v>184.59090909090909</v>
      </c>
      <c r="E10" s="42">
        <v>184.833</v>
      </c>
      <c r="F10" s="47">
        <v>182.35</v>
      </c>
      <c r="G10" s="47">
        <v>181.65123456790127</v>
      </c>
      <c r="H10" s="47">
        <v>180.67</v>
      </c>
      <c r="I10" s="47">
        <v>180.1</v>
      </c>
      <c r="J10" s="47">
        <v>181.23</v>
      </c>
      <c r="K10" s="47">
        <v>180.78571428571428</v>
      </c>
      <c r="L10" s="45">
        <v>182</v>
      </c>
      <c r="M10" s="42">
        <f t="shared" si="0"/>
        <v>182.03921766258432</v>
      </c>
      <c r="N10" s="42">
        <f t="shared" si="1"/>
        <v>4.7330000000000041</v>
      </c>
      <c r="O10" s="38">
        <v>177</v>
      </c>
      <c r="P10" s="39">
        <v>187</v>
      </c>
      <c r="Q10" s="54">
        <f t="shared" si="2"/>
        <v>99.177865857951772</v>
      </c>
    </row>
    <row r="11" spans="1:20" ht="15.95" customHeight="1" x14ac:dyDescent="0.3">
      <c r="A11" s="87">
        <v>9</v>
      </c>
      <c r="B11" s="47">
        <v>181.22727272727272</v>
      </c>
      <c r="C11" s="47">
        <v>183.45505617977531</v>
      </c>
      <c r="D11" s="42">
        <v>184.55</v>
      </c>
      <c r="E11" s="42">
        <v>184.983</v>
      </c>
      <c r="F11" s="47">
        <v>182.4</v>
      </c>
      <c r="G11" s="47">
        <v>181.43548387096774</v>
      </c>
      <c r="H11" s="47">
        <v>180.71600000000001</v>
      </c>
      <c r="I11" s="47">
        <v>180.5</v>
      </c>
      <c r="J11" s="47">
        <v>180.45</v>
      </c>
      <c r="K11" s="47">
        <v>181.2</v>
      </c>
      <c r="L11" s="45">
        <v>182</v>
      </c>
      <c r="M11" s="42">
        <f t="shared" ref="M11:M19" si="3">AVERAGE(B11:K11)</f>
        <v>182.09168127780157</v>
      </c>
      <c r="N11" s="42">
        <f t="shared" si="1"/>
        <v>4.5330000000000155</v>
      </c>
      <c r="O11" s="38">
        <v>177</v>
      </c>
      <c r="P11" s="39">
        <v>187</v>
      </c>
      <c r="Q11" s="54">
        <f t="shared" si="2"/>
        <v>99.206448871322479</v>
      </c>
    </row>
    <row r="12" spans="1:20" ht="15.95" customHeight="1" x14ac:dyDescent="0.3">
      <c r="A12" s="87">
        <v>10</v>
      </c>
      <c r="B12" s="47">
        <v>181.75</v>
      </c>
      <c r="C12" s="47">
        <v>183.92222222222222</v>
      </c>
      <c r="D12" s="42">
        <v>185.1764705882353</v>
      </c>
      <c r="E12" s="42">
        <v>185.27699999999999</v>
      </c>
      <c r="F12" s="47">
        <v>182.42857142857142</v>
      </c>
      <c r="G12" s="47">
        <v>181.91515151515151</v>
      </c>
      <c r="H12" s="47">
        <v>182.25200000000001</v>
      </c>
      <c r="I12" s="47">
        <v>181.8</v>
      </c>
      <c r="J12" s="47">
        <v>180.8</v>
      </c>
      <c r="K12" s="47">
        <v>181.13333333333333</v>
      </c>
      <c r="L12" s="45">
        <v>182</v>
      </c>
      <c r="M12" s="42">
        <f t="shared" si="3"/>
        <v>182.6454749087514</v>
      </c>
      <c r="N12" s="42">
        <f t="shared" si="1"/>
        <v>4.4769999999999754</v>
      </c>
      <c r="O12" s="38">
        <v>177</v>
      </c>
      <c r="P12" s="39">
        <v>187</v>
      </c>
      <c r="Q12" s="54">
        <f t="shared" si="2"/>
        <v>99.508164463976428</v>
      </c>
    </row>
    <row r="13" spans="1:20" ht="15.95" customHeight="1" x14ac:dyDescent="0.3">
      <c r="A13" s="87">
        <v>11</v>
      </c>
      <c r="B13" s="47">
        <v>181.65</v>
      </c>
      <c r="C13" s="47">
        <v>183.345744680851</v>
      </c>
      <c r="D13" s="42">
        <v>184.52631578947367</v>
      </c>
      <c r="E13" s="42">
        <v>182.994</v>
      </c>
      <c r="F13" s="47">
        <v>182.6</v>
      </c>
      <c r="G13" s="47">
        <v>182.1</v>
      </c>
      <c r="H13" s="47">
        <v>182.53800000000001</v>
      </c>
      <c r="I13" s="47">
        <v>182.5</v>
      </c>
      <c r="J13" s="47">
        <v>182.1</v>
      </c>
      <c r="K13" s="47">
        <v>180.26666666666668</v>
      </c>
      <c r="L13" s="45">
        <v>182</v>
      </c>
      <c r="M13" s="42">
        <f t="shared" si="3"/>
        <v>182.46207271369911</v>
      </c>
      <c r="N13" s="42">
        <f t="shared" si="1"/>
        <v>4.2596491228069908</v>
      </c>
      <c r="O13" s="38">
        <v>177</v>
      </c>
      <c r="P13" s="39">
        <v>187</v>
      </c>
      <c r="Q13" s="54">
        <f t="shared" si="2"/>
        <v>99.408244026322905</v>
      </c>
    </row>
    <row r="14" spans="1:20" ht="15.95" customHeight="1" x14ac:dyDescent="0.3">
      <c r="A14" s="87">
        <v>12</v>
      </c>
      <c r="B14" s="47">
        <v>181.5</v>
      </c>
      <c r="C14" s="47">
        <v>182.52500000000001</v>
      </c>
      <c r="D14" s="42">
        <v>185.33333333333334</v>
      </c>
      <c r="E14" s="42">
        <v>182.43</v>
      </c>
      <c r="F14" s="47">
        <v>182.68421052631578</v>
      </c>
      <c r="G14" s="46">
        <v>182.1</v>
      </c>
      <c r="H14" s="47">
        <v>181.21700000000001</v>
      </c>
      <c r="I14" s="47">
        <v>181.3</v>
      </c>
      <c r="J14" s="47">
        <v>181.4</v>
      </c>
      <c r="K14" s="47">
        <v>182.33333333333334</v>
      </c>
      <c r="L14" s="45">
        <v>182</v>
      </c>
      <c r="M14" s="42">
        <f t="shared" si="3"/>
        <v>182.28228771929827</v>
      </c>
      <c r="N14" s="42">
        <f t="shared" si="1"/>
        <v>4.1163333333333298</v>
      </c>
      <c r="O14" s="38">
        <v>177</v>
      </c>
      <c r="P14" s="39">
        <v>187</v>
      </c>
      <c r="Q14" s="54">
        <f t="shared" si="2"/>
        <v>99.310294297210092</v>
      </c>
    </row>
    <row r="15" spans="1:20" ht="15.95" customHeight="1" x14ac:dyDescent="0.3">
      <c r="A15" s="87">
        <v>1</v>
      </c>
      <c r="B15" s="47">
        <v>181.45</v>
      </c>
      <c r="C15" s="47">
        <v>183.35517241379318</v>
      </c>
      <c r="D15" s="42">
        <v>184.26666666666668</v>
      </c>
      <c r="E15" s="42">
        <v>182.12799999999999</v>
      </c>
      <c r="F15" s="47">
        <v>182.65</v>
      </c>
      <c r="G15" s="47">
        <v>182.14545454545453</v>
      </c>
      <c r="H15" s="47">
        <v>180.65199999999999</v>
      </c>
      <c r="I15" s="47">
        <v>180.5</v>
      </c>
      <c r="J15" s="47">
        <v>181</v>
      </c>
      <c r="K15" s="47">
        <v>182.46666666666667</v>
      </c>
      <c r="L15" s="45">
        <v>182</v>
      </c>
      <c r="M15" s="42">
        <f t="shared" si="3"/>
        <v>182.06139602925811</v>
      </c>
      <c r="N15" s="42">
        <f t="shared" si="1"/>
        <v>3.7666666666666799</v>
      </c>
      <c r="O15" s="38">
        <v>177</v>
      </c>
      <c r="P15" s="39">
        <v>187</v>
      </c>
      <c r="Q15" s="54">
        <f t="shared" si="2"/>
        <v>99.189948985440267</v>
      </c>
      <c r="R15" s="7"/>
    </row>
    <row r="16" spans="1:20" ht="15.95" customHeight="1" x14ac:dyDescent="0.3">
      <c r="A16" s="87">
        <v>2</v>
      </c>
      <c r="B16" s="47">
        <v>181.6</v>
      </c>
      <c r="C16" s="47">
        <v>183.79404761904757</v>
      </c>
      <c r="D16" s="42">
        <v>183.52631578947367</v>
      </c>
      <c r="E16" s="42">
        <v>182.232</v>
      </c>
      <c r="F16" s="47">
        <v>181.6</v>
      </c>
      <c r="G16" s="47">
        <v>181.6913043478261</v>
      </c>
      <c r="H16" s="47">
        <v>181.70400000000001</v>
      </c>
      <c r="I16" s="47">
        <v>181.1</v>
      </c>
      <c r="J16" s="47">
        <v>180.73</v>
      </c>
      <c r="K16" s="47">
        <v>182</v>
      </c>
      <c r="L16" s="45">
        <v>182</v>
      </c>
      <c r="M16" s="42">
        <f t="shared" si="3"/>
        <v>181.99776677563472</v>
      </c>
      <c r="N16" s="42">
        <f t="shared" si="1"/>
        <v>3.0640476190475852</v>
      </c>
      <c r="O16" s="38">
        <v>177</v>
      </c>
      <c r="P16" s="39">
        <v>187</v>
      </c>
      <c r="Q16" s="54">
        <f t="shared" si="2"/>
        <v>99.155282754385595</v>
      </c>
      <c r="R16" s="7"/>
    </row>
    <row r="17" spans="1:18" ht="15.95" customHeight="1" x14ac:dyDescent="0.3">
      <c r="A17" s="87">
        <v>3</v>
      </c>
      <c r="B17" s="47">
        <v>181.5</v>
      </c>
      <c r="C17" s="47">
        <v>183.3</v>
      </c>
      <c r="D17" s="42">
        <v>183.38888888888889</v>
      </c>
      <c r="E17" s="42">
        <v>182.52699999999999</v>
      </c>
      <c r="F17" s="47">
        <v>183.14285714285714</v>
      </c>
      <c r="G17" s="47">
        <v>180.72500000000002</v>
      </c>
      <c r="H17" s="47">
        <v>181.06200000000001</v>
      </c>
      <c r="I17" s="47">
        <v>182.9</v>
      </c>
      <c r="J17" s="47">
        <v>182.44</v>
      </c>
      <c r="K17" s="47">
        <v>182.2</v>
      </c>
      <c r="L17" s="45">
        <v>182</v>
      </c>
      <c r="M17" s="42">
        <f t="shared" si="3"/>
        <v>182.31857460317462</v>
      </c>
      <c r="N17" s="42">
        <f t="shared" si="1"/>
        <v>2.663888888888863</v>
      </c>
      <c r="O17" s="38">
        <v>177</v>
      </c>
      <c r="P17" s="39">
        <v>187</v>
      </c>
      <c r="Q17" s="54">
        <f t="shared" si="2"/>
        <v>99.330063969633997</v>
      </c>
      <c r="R17" s="7"/>
    </row>
    <row r="18" spans="1:18" ht="15.95" customHeight="1" x14ac:dyDescent="0.3">
      <c r="A18" s="87">
        <v>4</v>
      </c>
      <c r="B18" s="47">
        <v>181.61538461538461</v>
      </c>
      <c r="C18" s="47">
        <v>183.12553191489357</v>
      </c>
      <c r="D18" s="42">
        <v>183.35</v>
      </c>
      <c r="E18" s="42">
        <v>182.87200000000001</v>
      </c>
      <c r="F18" s="47">
        <v>182.71428571428572</v>
      </c>
      <c r="G18" s="47">
        <v>180.70000000000002</v>
      </c>
      <c r="H18" s="47">
        <v>181.69399999999999</v>
      </c>
      <c r="I18" s="47">
        <v>182.8</v>
      </c>
      <c r="J18" s="47">
        <v>182.6</v>
      </c>
      <c r="K18" s="47">
        <v>184.73333333333332</v>
      </c>
      <c r="L18" s="45">
        <v>182</v>
      </c>
      <c r="M18" s="42">
        <f t="shared" si="3"/>
        <v>182.62045355778972</v>
      </c>
      <c r="N18" s="42">
        <f>MAX(B18:K18)-MIN(B18:K18)</f>
        <v>4.033333333333303</v>
      </c>
      <c r="O18" s="38">
        <v>177</v>
      </c>
      <c r="P18" s="39">
        <v>187</v>
      </c>
      <c r="Q18" s="54">
        <f t="shared" si="2"/>
        <v>99.494532433356184</v>
      </c>
      <c r="R18" s="7"/>
    </row>
    <row r="19" spans="1:18" ht="15.95" customHeight="1" x14ac:dyDescent="0.3">
      <c r="A19" s="87">
        <v>5</v>
      </c>
      <c r="B19" s="47">
        <v>181.45454545454547</v>
      </c>
      <c r="C19" s="47">
        <v>183.77303370786518</v>
      </c>
      <c r="D19" s="42">
        <v>182.94117647058823</v>
      </c>
      <c r="E19" s="42">
        <v>183.75800000000001</v>
      </c>
      <c r="F19" s="47">
        <v>181.58333333333334</v>
      </c>
      <c r="G19" s="47">
        <v>180.21052631578951</v>
      </c>
      <c r="H19" s="47">
        <v>183.40600000000001</v>
      </c>
      <c r="I19" s="47">
        <v>182.6</v>
      </c>
      <c r="J19" s="47">
        <v>182.88</v>
      </c>
      <c r="K19" s="47">
        <v>182.89473684210526</v>
      </c>
      <c r="L19" s="45">
        <v>182</v>
      </c>
      <c r="M19" s="42">
        <f t="shared" si="3"/>
        <v>182.5501352124227</v>
      </c>
      <c r="N19" s="42">
        <f>MAX(B19:K19)-MIN(B19:K19)</f>
        <v>3.5625073920756734</v>
      </c>
      <c r="O19" s="38">
        <v>177</v>
      </c>
      <c r="P19" s="39">
        <v>187</v>
      </c>
      <c r="Q19" s="54">
        <f t="shared" si="2"/>
        <v>99.456221878555354</v>
      </c>
      <c r="R19" s="7"/>
    </row>
    <row r="20" spans="1:18" ht="15.95" customHeight="1" x14ac:dyDescent="0.3">
      <c r="A20" s="87">
        <v>6</v>
      </c>
      <c r="B20" s="46"/>
      <c r="C20" s="66"/>
      <c r="D20" s="66"/>
      <c r="E20" s="66"/>
      <c r="F20" s="66"/>
      <c r="G20" s="66"/>
      <c r="H20" s="66"/>
      <c r="I20" s="66"/>
      <c r="J20" s="66"/>
      <c r="K20" s="66"/>
      <c r="L20" s="45">
        <v>182</v>
      </c>
      <c r="M20" s="42"/>
      <c r="N20" s="42">
        <f>MAX(B20:K20)-MIN(B20:K20)</f>
        <v>0</v>
      </c>
      <c r="O20" s="38">
        <v>177</v>
      </c>
      <c r="P20" s="39">
        <v>187</v>
      </c>
      <c r="Q20" s="54">
        <f t="shared" si="2"/>
        <v>0</v>
      </c>
      <c r="R20" s="7"/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9.875" customWidth="1"/>
    <col min="3" max="3" width="12" bestFit="1" customWidth="1"/>
    <col min="4" max="4" width="11.5" customWidth="1"/>
    <col min="5" max="5" width="10.5" customWidth="1"/>
    <col min="6" max="6" width="9.5" customWidth="1"/>
    <col min="7" max="7" width="11.25" customWidth="1"/>
    <col min="8" max="8" width="10.375" customWidth="1"/>
    <col min="9" max="9" width="9.5" customWidth="1"/>
    <col min="10" max="10" width="9.625" customWidth="1"/>
    <col min="11" max="11" width="10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9" ht="20.100000000000001" customHeight="1" x14ac:dyDescent="0.3">
      <c r="F1" s="15" t="s">
        <v>8</v>
      </c>
    </row>
    <row r="2" spans="1:19" s="24" customFormat="1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9" t="s">
        <v>30</v>
      </c>
      <c r="P2" s="30" t="s">
        <v>31</v>
      </c>
      <c r="Q2" s="14" t="s">
        <v>128</v>
      </c>
      <c r="R2"/>
      <c r="S2"/>
    </row>
    <row r="3" spans="1:19" s="24" customFormat="1" ht="15.95" customHeight="1" x14ac:dyDescent="0.25">
      <c r="A3" s="87">
        <v>1</v>
      </c>
      <c r="B3" s="47">
        <v>140.54054054054055</v>
      </c>
      <c r="C3" s="47">
        <v>142.02173913043475</v>
      </c>
      <c r="D3" s="42">
        <v>142.33333333333334</v>
      </c>
      <c r="E3" s="42">
        <v>142.02199999999999</v>
      </c>
      <c r="F3" s="47"/>
      <c r="G3" s="47">
        <v>142.79166666666669</v>
      </c>
      <c r="H3" s="47">
        <v>140</v>
      </c>
      <c r="I3" s="47">
        <v>140.6</v>
      </c>
      <c r="J3" s="47"/>
      <c r="K3" s="47"/>
      <c r="L3" s="44">
        <v>141</v>
      </c>
      <c r="M3" s="42">
        <f t="shared" ref="M3:M19" si="0">AVERAGE(B3:K3)</f>
        <v>141.47275423871076</v>
      </c>
      <c r="N3" s="42">
        <f t="shared" ref="N3:N17" si="1">MAX(B3:K3)-MIN(B3:K3)</f>
        <v>2.7916666666666856</v>
      </c>
      <c r="O3" s="22">
        <v>133</v>
      </c>
      <c r="P3" s="23">
        <v>149</v>
      </c>
      <c r="Q3" s="54">
        <f>M3/M3*100</f>
        <v>100</v>
      </c>
    </row>
    <row r="4" spans="1:19" s="24" customFormat="1" ht="15.95" customHeight="1" x14ac:dyDescent="0.25">
      <c r="A4" s="87">
        <v>2</v>
      </c>
      <c r="B4" s="47">
        <v>140.26470588235293</v>
      </c>
      <c r="C4" s="47">
        <v>140.33625000000001</v>
      </c>
      <c r="D4" s="42">
        <v>141.5625</v>
      </c>
      <c r="E4" s="42">
        <v>141.566</v>
      </c>
      <c r="F4" s="47">
        <v>140.875</v>
      </c>
      <c r="G4" s="47">
        <v>142.20652173913044</v>
      </c>
      <c r="H4" s="47">
        <v>139.88900000000001</v>
      </c>
      <c r="I4" s="47">
        <v>140.1</v>
      </c>
      <c r="J4" s="47">
        <v>140.71</v>
      </c>
      <c r="K4" s="47"/>
      <c r="L4" s="44">
        <v>141</v>
      </c>
      <c r="M4" s="42">
        <f t="shared" si="0"/>
        <v>140.8344419579426</v>
      </c>
      <c r="N4" s="42">
        <f t="shared" si="1"/>
        <v>2.3175217391304272</v>
      </c>
      <c r="O4" s="22">
        <v>133</v>
      </c>
      <c r="P4" s="23">
        <v>149</v>
      </c>
      <c r="Q4" s="54">
        <f>M4/M$3*100</f>
        <v>99.548809038034904</v>
      </c>
    </row>
    <row r="5" spans="1:19" s="24" customFormat="1" ht="15.95" customHeight="1" x14ac:dyDescent="0.25">
      <c r="A5" s="87">
        <v>3</v>
      </c>
      <c r="B5" s="47">
        <v>140.26315789473685</v>
      </c>
      <c r="C5" s="47">
        <v>139.46049382716052</v>
      </c>
      <c r="D5" s="42">
        <v>141.29411764705881</v>
      </c>
      <c r="E5" s="42">
        <v>140.239</v>
      </c>
      <c r="F5" s="47">
        <v>140.80000000000001</v>
      </c>
      <c r="G5" s="47">
        <v>141.58333333333334</v>
      </c>
      <c r="H5" s="47">
        <v>140</v>
      </c>
      <c r="I5" s="47">
        <v>139.4</v>
      </c>
      <c r="J5" s="47">
        <v>140.53</v>
      </c>
      <c r="K5" s="47">
        <v>140.80000000000001</v>
      </c>
      <c r="L5" s="44">
        <v>141</v>
      </c>
      <c r="M5" s="42">
        <f t="shared" si="0"/>
        <v>140.43701027022894</v>
      </c>
      <c r="N5" s="42">
        <f t="shared" si="1"/>
        <v>2.1833333333333371</v>
      </c>
      <c r="O5" s="22">
        <v>133</v>
      </c>
      <c r="P5" s="23">
        <v>149</v>
      </c>
      <c r="Q5" s="54">
        <f t="shared" ref="Q5:Q17" si="2">M5/M$3*100</f>
        <v>99.267884495459683</v>
      </c>
    </row>
    <row r="6" spans="1:19" s="24" customFormat="1" ht="15.95" customHeight="1" x14ac:dyDescent="0.25">
      <c r="A6" s="87">
        <v>4</v>
      </c>
      <c r="B6" s="47">
        <v>141.18421052631578</v>
      </c>
      <c r="C6" s="47">
        <v>139.43448275862067</v>
      </c>
      <c r="D6" s="42">
        <v>141.6875</v>
      </c>
      <c r="E6" s="42">
        <v>140.08600000000001</v>
      </c>
      <c r="F6" s="47">
        <v>141</v>
      </c>
      <c r="G6" s="47">
        <v>141.55357142857144</v>
      </c>
      <c r="H6" s="47">
        <v>139.52199999999999</v>
      </c>
      <c r="I6" s="47">
        <v>139.9</v>
      </c>
      <c r="J6" s="47">
        <v>139.86000000000001</v>
      </c>
      <c r="K6" s="47">
        <v>141.86666666666667</v>
      </c>
      <c r="L6" s="44">
        <v>141</v>
      </c>
      <c r="M6" s="42">
        <f t="shared" si="0"/>
        <v>140.60944313801747</v>
      </c>
      <c r="N6" s="42">
        <f t="shared" si="1"/>
        <v>2.4321839080459995</v>
      </c>
      <c r="O6" s="22">
        <v>133</v>
      </c>
      <c r="P6" s="23">
        <v>149</v>
      </c>
      <c r="Q6" s="54">
        <f t="shared" si="2"/>
        <v>99.389768648147893</v>
      </c>
    </row>
    <row r="7" spans="1:19" s="24" customFormat="1" ht="15.95" customHeight="1" x14ac:dyDescent="0.25">
      <c r="A7" s="87">
        <v>5</v>
      </c>
      <c r="B7" s="47">
        <v>141.03125</v>
      </c>
      <c r="C7" s="47">
        <v>140.63095238095238</v>
      </c>
      <c r="D7" s="42">
        <v>144.36842105263159</v>
      </c>
      <c r="E7" s="42">
        <v>139.892</v>
      </c>
      <c r="F7" s="47">
        <v>140.89473684210526</v>
      </c>
      <c r="G7" s="47">
        <v>142.5</v>
      </c>
      <c r="H7" s="47">
        <v>141.26900000000001</v>
      </c>
      <c r="I7" s="47">
        <v>141.30000000000001</v>
      </c>
      <c r="J7" s="42">
        <v>139.03</v>
      </c>
      <c r="K7" s="47">
        <v>141.64285714285714</v>
      </c>
      <c r="L7" s="44">
        <v>141</v>
      </c>
      <c r="M7" s="42">
        <f t="shared" si="0"/>
        <v>141.25592174185462</v>
      </c>
      <c r="N7" s="42">
        <f t="shared" si="1"/>
        <v>5.3384210526315883</v>
      </c>
      <c r="O7" s="22">
        <v>133</v>
      </c>
      <c r="P7" s="23">
        <v>149</v>
      </c>
      <c r="Q7" s="54">
        <f t="shared" si="2"/>
        <v>99.846731974631481</v>
      </c>
    </row>
    <row r="8" spans="1:19" s="24" customFormat="1" ht="15.95" customHeight="1" x14ac:dyDescent="0.25">
      <c r="A8" s="87">
        <v>6</v>
      </c>
      <c r="B8" s="47">
        <v>140.55882352941177</v>
      </c>
      <c r="C8" s="47">
        <v>140.8666666666667</v>
      </c>
      <c r="D8" s="42">
        <v>143.61904761904762</v>
      </c>
      <c r="E8" s="42">
        <v>140.37200000000001</v>
      </c>
      <c r="F8" s="47">
        <v>141.22727272727272</v>
      </c>
      <c r="G8" s="47">
        <v>141.46590909090912</v>
      </c>
      <c r="H8" s="47">
        <v>141.619</v>
      </c>
      <c r="I8" s="47">
        <v>140.6</v>
      </c>
      <c r="J8" s="47">
        <v>138.93</v>
      </c>
      <c r="K8" s="47">
        <v>143</v>
      </c>
      <c r="L8" s="44">
        <v>141</v>
      </c>
      <c r="M8" s="42">
        <f t="shared" si="0"/>
        <v>141.2258719633308</v>
      </c>
      <c r="N8" s="42">
        <f t="shared" si="1"/>
        <v>4.6890476190476136</v>
      </c>
      <c r="O8" s="22">
        <v>133</v>
      </c>
      <c r="P8" s="23">
        <v>149</v>
      </c>
      <c r="Q8" s="54">
        <f t="shared" si="2"/>
        <v>99.825491292151298</v>
      </c>
    </row>
    <row r="9" spans="1:19" s="24" customFormat="1" ht="15.95" customHeight="1" x14ac:dyDescent="0.25">
      <c r="A9" s="87">
        <v>7</v>
      </c>
      <c r="B9" s="47">
        <v>140.54166666666666</v>
      </c>
      <c r="C9" s="47">
        <v>141.04705882352951</v>
      </c>
      <c r="D9" s="42">
        <v>143.5</v>
      </c>
      <c r="E9" s="42">
        <v>141.298</v>
      </c>
      <c r="F9" s="47">
        <v>140.65</v>
      </c>
      <c r="G9" s="47">
        <v>141.45238095238093</v>
      </c>
      <c r="H9" s="47">
        <v>141.786</v>
      </c>
      <c r="I9" s="47">
        <v>140.9</v>
      </c>
      <c r="J9" s="47">
        <v>138.65</v>
      </c>
      <c r="K9" s="47">
        <v>142.26666666666668</v>
      </c>
      <c r="L9" s="44">
        <v>141</v>
      </c>
      <c r="M9" s="42">
        <f t="shared" si="0"/>
        <v>141.20917731092439</v>
      </c>
      <c r="N9" s="42">
        <f t="shared" si="1"/>
        <v>4.8499999999999943</v>
      </c>
      <c r="O9" s="22">
        <v>133</v>
      </c>
      <c r="P9" s="23">
        <v>149</v>
      </c>
      <c r="Q9" s="54">
        <f t="shared" si="2"/>
        <v>99.813690679025285</v>
      </c>
    </row>
    <row r="10" spans="1:19" s="24" customFormat="1" ht="15.95" customHeight="1" x14ac:dyDescent="0.25">
      <c r="A10" s="87">
        <v>8</v>
      </c>
      <c r="B10" s="47">
        <v>140.38461538461539</v>
      </c>
      <c r="C10" s="47">
        <v>141.09195402298852</v>
      </c>
      <c r="D10" s="42">
        <v>142.95833333333334</v>
      </c>
      <c r="E10" s="42">
        <v>141.55099999999999</v>
      </c>
      <c r="F10" s="47">
        <v>140.94999999999999</v>
      </c>
      <c r="G10" s="47">
        <v>141.97222222222223</v>
      </c>
      <c r="H10" s="47">
        <v>142.13800000000001</v>
      </c>
      <c r="I10" s="47">
        <v>141.5</v>
      </c>
      <c r="J10" s="47">
        <v>139.11000000000001</v>
      </c>
      <c r="K10" s="47">
        <v>142.42857142857142</v>
      </c>
      <c r="L10" s="44">
        <v>141</v>
      </c>
      <c r="M10" s="42">
        <f t="shared" si="0"/>
        <v>141.40846963917309</v>
      </c>
      <c r="N10" s="42">
        <f t="shared" si="1"/>
        <v>3.8483333333333292</v>
      </c>
      <c r="O10" s="22">
        <v>133</v>
      </c>
      <c r="P10" s="23">
        <v>149</v>
      </c>
      <c r="Q10" s="54">
        <f t="shared" si="2"/>
        <v>99.95456043823873</v>
      </c>
    </row>
    <row r="11" spans="1:19" s="24" customFormat="1" ht="15.95" customHeight="1" x14ac:dyDescent="0.25">
      <c r="A11" s="87">
        <v>9</v>
      </c>
      <c r="B11" s="47">
        <v>140.27272727272728</v>
      </c>
      <c r="C11" s="47">
        <v>140.76818181818183</v>
      </c>
      <c r="D11" s="42">
        <v>142.1904761904762</v>
      </c>
      <c r="E11" s="170">
        <v>141.4</v>
      </c>
      <c r="F11" s="47">
        <v>139.9</v>
      </c>
      <c r="G11" s="47">
        <v>141.78888888888889</v>
      </c>
      <c r="H11" s="47">
        <v>140.429</v>
      </c>
      <c r="I11" s="47">
        <v>141.6</v>
      </c>
      <c r="J11" s="47">
        <v>137.69999999999999</v>
      </c>
      <c r="K11" s="47">
        <v>142.73333333333332</v>
      </c>
      <c r="L11" s="44">
        <v>141</v>
      </c>
      <c r="M11" s="42">
        <f t="shared" si="0"/>
        <v>140.87826075036077</v>
      </c>
      <c r="N11" s="42">
        <f t="shared" si="1"/>
        <v>5.0333333333333314</v>
      </c>
      <c r="O11" s="22">
        <v>133</v>
      </c>
      <c r="P11" s="23">
        <v>149</v>
      </c>
      <c r="Q11" s="54">
        <f t="shared" si="2"/>
        <v>99.579782346396613</v>
      </c>
    </row>
    <row r="12" spans="1:19" s="24" customFormat="1" ht="15.95" customHeight="1" x14ac:dyDescent="0.25">
      <c r="A12" s="87">
        <v>10</v>
      </c>
      <c r="B12" s="47">
        <v>140.19999999999999</v>
      </c>
      <c r="C12" s="47">
        <v>141.49615384615393</v>
      </c>
      <c r="D12" s="42">
        <v>142.61111111111111</v>
      </c>
      <c r="E12" s="42">
        <v>141.63999999999999</v>
      </c>
      <c r="F12" s="47">
        <v>140.28571428571428</v>
      </c>
      <c r="G12" s="47">
        <v>141.55729166666669</v>
      </c>
      <c r="H12" s="47">
        <v>140.07499999999999</v>
      </c>
      <c r="I12" s="47">
        <v>141</v>
      </c>
      <c r="J12" s="47">
        <v>137.58000000000001</v>
      </c>
      <c r="K12" s="47">
        <v>142.86666666666667</v>
      </c>
      <c r="L12" s="44">
        <v>141</v>
      </c>
      <c r="M12" s="42">
        <f t="shared" si="0"/>
        <v>140.93119375763126</v>
      </c>
      <c r="N12" s="42">
        <f t="shared" si="1"/>
        <v>5.2866666666666617</v>
      </c>
      <c r="O12" s="22">
        <v>133</v>
      </c>
      <c r="P12" s="23">
        <v>149</v>
      </c>
      <c r="Q12" s="54">
        <f t="shared" si="2"/>
        <v>99.61719803647442</v>
      </c>
    </row>
    <row r="13" spans="1:19" s="24" customFormat="1" ht="15.95" customHeight="1" x14ac:dyDescent="0.25">
      <c r="A13" s="87">
        <v>11</v>
      </c>
      <c r="B13" s="47">
        <v>140.6</v>
      </c>
      <c r="C13" s="47">
        <v>140.74555555555557</v>
      </c>
      <c r="D13" s="42">
        <v>141.05555555555554</v>
      </c>
      <c r="E13" s="42">
        <v>141.70599999999999</v>
      </c>
      <c r="F13" s="47">
        <v>141.19999999999999</v>
      </c>
      <c r="G13" s="47">
        <v>141.48529411764707</v>
      </c>
      <c r="H13" s="47">
        <v>139.96199999999999</v>
      </c>
      <c r="I13" s="47">
        <v>141.30000000000001</v>
      </c>
      <c r="J13" s="47">
        <v>138.22999999999999</v>
      </c>
      <c r="K13" s="47">
        <v>141.80000000000001</v>
      </c>
      <c r="L13" s="44">
        <v>141</v>
      </c>
      <c r="M13" s="42">
        <f t="shared" si="0"/>
        <v>140.8084405228758</v>
      </c>
      <c r="N13" s="42">
        <f t="shared" si="1"/>
        <v>3.5700000000000216</v>
      </c>
      <c r="O13" s="22">
        <v>133</v>
      </c>
      <c r="P13" s="23">
        <v>149</v>
      </c>
      <c r="Q13" s="54">
        <f t="shared" si="2"/>
        <v>99.530429926659906</v>
      </c>
    </row>
    <row r="14" spans="1:19" s="24" customFormat="1" ht="15.95" customHeight="1" x14ac:dyDescent="0.25">
      <c r="A14" s="87">
        <v>12</v>
      </c>
      <c r="B14" s="47">
        <v>141.30000000000001</v>
      </c>
      <c r="C14" s="47">
        <v>140.71063829787235</v>
      </c>
      <c r="D14" s="42">
        <v>140.21052631578948</v>
      </c>
      <c r="E14" s="42">
        <v>141.35499999999999</v>
      </c>
      <c r="F14" s="47">
        <v>141.42105263157896</v>
      </c>
      <c r="G14" s="46">
        <v>141.48529411764707</v>
      </c>
      <c r="H14" s="47">
        <v>138.79300000000001</v>
      </c>
      <c r="I14" s="47">
        <v>139.9</v>
      </c>
      <c r="J14" s="47">
        <v>138.53</v>
      </c>
      <c r="K14" s="47">
        <v>141.30769230769232</v>
      </c>
      <c r="L14" s="44">
        <v>141</v>
      </c>
      <c r="M14" s="42">
        <f t="shared" si="0"/>
        <v>140.50132036705801</v>
      </c>
      <c r="N14" s="42">
        <f t="shared" si="1"/>
        <v>2.9552941176470711</v>
      </c>
      <c r="O14" s="22">
        <v>133</v>
      </c>
      <c r="P14" s="23">
        <v>149</v>
      </c>
      <c r="Q14" s="54">
        <f t="shared" si="2"/>
        <v>99.31334207997844</v>
      </c>
    </row>
    <row r="15" spans="1:19" s="24" customFormat="1" ht="15.95" customHeight="1" x14ac:dyDescent="0.25">
      <c r="A15" s="87">
        <v>1</v>
      </c>
      <c r="B15" s="47">
        <v>140.85</v>
      </c>
      <c r="C15" s="47">
        <v>140.73214285714289</v>
      </c>
      <c r="D15" s="42">
        <v>140.15384615384616</v>
      </c>
      <c r="E15" s="42">
        <v>141.28899999999999</v>
      </c>
      <c r="F15" s="47">
        <v>140.9</v>
      </c>
      <c r="G15" s="47">
        <v>141.67727272727276</v>
      </c>
      <c r="H15" s="47">
        <v>138.63399999999999</v>
      </c>
      <c r="I15" s="47">
        <v>139.4</v>
      </c>
      <c r="J15" s="47">
        <v>137.9</v>
      </c>
      <c r="K15" s="47">
        <v>143</v>
      </c>
      <c r="L15" s="44">
        <v>141</v>
      </c>
      <c r="M15" s="42">
        <f t="shared" si="0"/>
        <v>140.45362617382619</v>
      </c>
      <c r="N15" s="42">
        <f t="shared" si="1"/>
        <v>5.0999999999999943</v>
      </c>
      <c r="O15" s="22">
        <v>133</v>
      </c>
      <c r="P15" s="23">
        <v>149</v>
      </c>
      <c r="Q15" s="54">
        <f t="shared" si="2"/>
        <v>99.279629444999017</v>
      </c>
      <c r="R15" s="31"/>
    </row>
    <row r="16" spans="1:19" s="24" customFormat="1" ht="15.95" customHeight="1" x14ac:dyDescent="0.25">
      <c r="A16" s="87">
        <v>2</v>
      </c>
      <c r="B16" s="47">
        <v>140.30000000000001</v>
      </c>
      <c r="C16" s="47">
        <v>139.57906976744187</v>
      </c>
      <c r="D16" s="42">
        <v>141</v>
      </c>
      <c r="E16" s="42">
        <v>141.06</v>
      </c>
      <c r="F16" s="47">
        <v>141</v>
      </c>
      <c r="G16" s="47">
        <v>141.87272727272727</v>
      </c>
      <c r="H16" s="47">
        <v>139.15799999999999</v>
      </c>
      <c r="I16" s="47">
        <v>140.30000000000001</v>
      </c>
      <c r="J16" s="47">
        <v>138.80000000000001</v>
      </c>
      <c r="K16" s="47">
        <v>141.64285714285714</v>
      </c>
      <c r="L16" s="44">
        <v>141</v>
      </c>
      <c r="M16" s="42">
        <f t="shared" si="0"/>
        <v>140.47126541830261</v>
      </c>
      <c r="N16" s="42">
        <f t="shared" si="1"/>
        <v>3.0727272727272634</v>
      </c>
      <c r="O16" s="22">
        <v>133</v>
      </c>
      <c r="P16" s="23">
        <v>149</v>
      </c>
      <c r="Q16" s="54">
        <f t="shared" si="2"/>
        <v>99.292097742920646</v>
      </c>
      <c r="R16" s="31"/>
    </row>
    <row r="17" spans="1:18" s="24" customFormat="1" ht="15.95" customHeight="1" x14ac:dyDescent="0.25">
      <c r="A17" s="87">
        <v>3</v>
      </c>
      <c r="B17" s="47">
        <v>141.125</v>
      </c>
      <c r="C17" s="47">
        <v>138.6</v>
      </c>
      <c r="D17" s="42">
        <v>142.15789473684211</v>
      </c>
      <c r="E17" s="42">
        <v>141</v>
      </c>
      <c r="F17" s="47">
        <v>140.85714285714286</v>
      </c>
      <c r="G17" s="47">
        <v>141.73750000000001</v>
      </c>
      <c r="H17" s="47">
        <v>138.65199999999999</v>
      </c>
      <c r="I17" s="47">
        <v>140.30000000000001</v>
      </c>
      <c r="J17" s="47">
        <v>139.59</v>
      </c>
      <c r="K17" s="47">
        <v>142</v>
      </c>
      <c r="L17" s="44">
        <v>141</v>
      </c>
      <c r="M17" s="42">
        <f t="shared" si="0"/>
        <v>140.6019537593985</v>
      </c>
      <c r="N17" s="42">
        <f t="shared" si="1"/>
        <v>3.5578947368421154</v>
      </c>
      <c r="O17" s="22">
        <v>133</v>
      </c>
      <c r="P17" s="23">
        <v>149</v>
      </c>
      <c r="Q17" s="54">
        <f t="shared" si="2"/>
        <v>99.384474781735747</v>
      </c>
      <c r="R17" s="31"/>
    </row>
    <row r="18" spans="1:18" s="24" customFormat="1" ht="15.95" customHeight="1" x14ac:dyDescent="0.25">
      <c r="A18" s="87">
        <v>4</v>
      </c>
      <c r="B18" s="47">
        <v>141.38461538461539</v>
      </c>
      <c r="C18" s="47">
        <v>138.56842105263155</v>
      </c>
      <c r="D18" s="42">
        <v>142.75</v>
      </c>
      <c r="E18" s="42">
        <v>141.61699999999999</v>
      </c>
      <c r="F18" s="47">
        <v>141.14285714285714</v>
      </c>
      <c r="G18" s="47">
        <v>141.32916666666665</v>
      </c>
      <c r="H18" s="47">
        <v>138.26</v>
      </c>
      <c r="I18" s="47">
        <v>140.69999999999999</v>
      </c>
      <c r="J18" s="47">
        <v>140.04</v>
      </c>
      <c r="K18" s="47">
        <v>142.33333333333334</v>
      </c>
      <c r="L18" s="44">
        <v>141</v>
      </c>
      <c r="M18" s="42">
        <f t="shared" si="0"/>
        <v>140.81253935801038</v>
      </c>
      <c r="N18" s="42">
        <f>MAX(B18:K18)-MIN(B18:K18)</f>
        <v>4.4900000000000091</v>
      </c>
      <c r="O18" s="22">
        <v>133</v>
      </c>
      <c r="P18" s="23">
        <v>149</v>
      </c>
      <c r="Q18" s="54">
        <f>M18/M$3*100</f>
        <v>99.533327187801561</v>
      </c>
      <c r="R18" s="31"/>
    </row>
    <row r="19" spans="1:18" s="24" customFormat="1" ht="15.95" customHeight="1" x14ac:dyDescent="0.25">
      <c r="A19" s="87">
        <v>5</v>
      </c>
      <c r="B19" s="47">
        <v>140.36363636363637</v>
      </c>
      <c r="C19" s="47">
        <v>139.69010989010991</v>
      </c>
      <c r="D19" s="42">
        <v>141.77777777777777</v>
      </c>
      <c r="E19" s="42">
        <v>141.74199999999999</v>
      </c>
      <c r="F19" s="47">
        <v>141.58333333333334</v>
      </c>
      <c r="G19" s="47">
        <v>141.44736842105266</v>
      </c>
      <c r="H19" s="47">
        <v>138.375</v>
      </c>
      <c r="I19" s="47">
        <v>140.69999999999999</v>
      </c>
      <c r="J19" s="47">
        <v>140.03</v>
      </c>
      <c r="K19" s="47">
        <v>141.47368421052633</v>
      </c>
      <c r="L19" s="44">
        <v>141</v>
      </c>
      <c r="M19" s="42">
        <f t="shared" si="0"/>
        <v>140.71829099964364</v>
      </c>
      <c r="N19" s="42">
        <f>MAX(B19:K19)-MIN(B19:K19)</f>
        <v>3.4027777777777715</v>
      </c>
      <c r="O19" s="22">
        <v>133</v>
      </c>
      <c r="P19" s="23">
        <v>149</v>
      </c>
      <c r="Q19" s="54">
        <f>M19/M$3*100</f>
        <v>99.466707746571402</v>
      </c>
    </row>
    <row r="20" spans="1:18" s="24" customFormat="1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4">
        <v>141</v>
      </c>
      <c r="M20" s="42"/>
      <c r="N20" s="42">
        <f>MAX(B20:K20)-MIN(B20:K20)</f>
        <v>0</v>
      </c>
      <c r="O20" s="22">
        <v>133</v>
      </c>
      <c r="P20" s="23">
        <v>149</v>
      </c>
      <c r="Q20" s="54">
        <f>M20/M$3*100</f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21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7.875" customWidth="1"/>
    <col min="4" max="4" width="8.625" customWidth="1"/>
    <col min="5" max="6" width="9.5" customWidth="1"/>
    <col min="7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  <col min="17" max="17" width="10.125" bestFit="1" customWidth="1"/>
  </cols>
  <sheetData>
    <row r="1" spans="1:18" ht="20.100000000000001" customHeight="1" x14ac:dyDescent="0.3">
      <c r="F1" s="15" t="s">
        <v>49</v>
      </c>
    </row>
    <row r="2" spans="1:18" ht="15.95" customHeight="1" x14ac:dyDescent="0.25">
      <c r="A2" s="26" t="s">
        <v>24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21" t="s">
        <v>1</v>
      </c>
      <c r="M2" s="82" t="s">
        <v>40</v>
      </c>
      <c r="N2" s="91" t="s">
        <v>29</v>
      </c>
      <c r="O2" s="29" t="s">
        <v>30</v>
      </c>
      <c r="P2" s="30" t="s">
        <v>31</v>
      </c>
      <c r="Q2" s="14" t="s">
        <v>128</v>
      </c>
    </row>
    <row r="3" spans="1:18" ht="15.95" customHeight="1" x14ac:dyDescent="0.25">
      <c r="A3" s="87">
        <v>1</v>
      </c>
      <c r="B3" s="47">
        <v>51.486486486486484</v>
      </c>
      <c r="C3" s="47">
        <v>53.266666666666673</v>
      </c>
      <c r="D3" s="42">
        <v>53.9</v>
      </c>
      <c r="E3" s="42">
        <v>51.031999999999996</v>
      </c>
      <c r="F3" s="47"/>
      <c r="G3" s="47">
        <v>53.21875</v>
      </c>
      <c r="H3" s="47">
        <v>51.4</v>
      </c>
      <c r="I3" s="47">
        <v>52.9</v>
      </c>
      <c r="J3" s="47"/>
      <c r="K3" s="47"/>
      <c r="L3" s="45">
        <v>52</v>
      </c>
      <c r="M3" s="42">
        <f t="shared" ref="M3:M19" si="0">AVERAGE(B3:K3)</f>
        <v>52.457700450450446</v>
      </c>
      <c r="N3" s="42">
        <f t="shared" ref="N3:N17" si="1">MAX(B3:K3)-MIN(B3:K3)</f>
        <v>2.8680000000000021</v>
      </c>
      <c r="O3" s="32">
        <v>49</v>
      </c>
      <c r="P3" s="32">
        <v>55</v>
      </c>
      <c r="Q3" s="54">
        <f>M3/M3*100</f>
        <v>100</v>
      </c>
    </row>
    <row r="4" spans="1:18" ht="15.95" customHeight="1" x14ac:dyDescent="0.25">
      <c r="A4" s="87">
        <v>2</v>
      </c>
      <c r="B4" s="47">
        <v>51.941176470588232</v>
      </c>
      <c r="C4" s="47">
        <v>52.295652173913048</v>
      </c>
      <c r="D4" s="42">
        <v>53.368421052631582</v>
      </c>
      <c r="E4" s="42">
        <v>51.043999999999997</v>
      </c>
      <c r="F4" s="47">
        <v>51.8125</v>
      </c>
      <c r="G4" s="47">
        <v>53.905357142857142</v>
      </c>
      <c r="H4" s="47">
        <v>51.667000000000002</v>
      </c>
      <c r="I4" s="47">
        <v>53.3</v>
      </c>
      <c r="J4" s="47">
        <v>51.79</v>
      </c>
      <c r="K4" s="47"/>
      <c r="L4" s="45">
        <v>52</v>
      </c>
      <c r="M4" s="42">
        <f t="shared" si="0"/>
        <v>52.347122982221123</v>
      </c>
      <c r="N4" s="42">
        <f t="shared" si="1"/>
        <v>2.8613571428571447</v>
      </c>
      <c r="O4" s="32">
        <v>49</v>
      </c>
      <c r="P4" s="32">
        <v>55</v>
      </c>
      <c r="Q4" s="54">
        <f>M4/M$3*100</f>
        <v>99.789206413396315</v>
      </c>
    </row>
    <row r="5" spans="1:18" ht="15.95" customHeight="1" x14ac:dyDescent="0.25">
      <c r="A5" s="87">
        <v>3</v>
      </c>
      <c r="B5" s="47">
        <v>51.789473684210527</v>
      </c>
      <c r="C5" s="47">
        <v>51.762195121951244</v>
      </c>
      <c r="D5" s="42">
        <v>53.157894736842103</v>
      </c>
      <c r="E5" s="42">
        <v>51.398000000000003</v>
      </c>
      <c r="F5" s="47">
        <v>51.75</v>
      </c>
      <c r="G5" s="47">
        <v>53.768000000000001</v>
      </c>
      <c r="H5" s="47">
        <v>51.636000000000003</v>
      </c>
      <c r="I5" s="47">
        <v>52.5</v>
      </c>
      <c r="J5" s="47">
        <v>52.34</v>
      </c>
      <c r="K5" s="47">
        <v>52.333333333333336</v>
      </c>
      <c r="L5" s="45">
        <v>52</v>
      </c>
      <c r="M5" s="42">
        <f t="shared" si="0"/>
        <v>52.243489687633726</v>
      </c>
      <c r="N5" s="42">
        <f t="shared" si="1"/>
        <v>2.3699999999999974</v>
      </c>
      <c r="O5" s="32">
        <v>49</v>
      </c>
      <c r="P5" s="32">
        <v>55</v>
      </c>
      <c r="Q5" s="54">
        <f t="shared" ref="Q5:Q17" si="2">M5/M$3*100</f>
        <v>99.591650489866495</v>
      </c>
    </row>
    <row r="6" spans="1:18" ht="15.95" customHeight="1" x14ac:dyDescent="0.25">
      <c r="A6" s="87">
        <v>4</v>
      </c>
      <c r="B6" s="47">
        <v>51.763157894736842</v>
      </c>
      <c r="C6" s="47">
        <v>51.362790697674399</v>
      </c>
      <c r="D6" s="42">
        <v>52.727272727272727</v>
      </c>
      <c r="E6" s="42">
        <v>51.19</v>
      </c>
      <c r="F6" s="47">
        <v>51.89473684210526</v>
      </c>
      <c r="G6" s="47">
        <v>53.656666666666666</v>
      </c>
      <c r="H6" s="47">
        <v>51.375</v>
      </c>
      <c r="I6" s="47">
        <v>52.6</v>
      </c>
      <c r="J6" s="47">
        <v>51.5</v>
      </c>
      <c r="K6" s="47">
        <v>53.4</v>
      </c>
      <c r="L6" s="45">
        <v>52</v>
      </c>
      <c r="M6" s="42">
        <f t="shared" si="0"/>
        <v>52.146962482845581</v>
      </c>
      <c r="N6" s="42">
        <f t="shared" si="1"/>
        <v>2.4666666666666686</v>
      </c>
      <c r="O6" s="32">
        <v>49</v>
      </c>
      <c r="P6" s="32">
        <v>55</v>
      </c>
      <c r="Q6" s="54">
        <f t="shared" si="2"/>
        <v>99.407640889828215</v>
      </c>
    </row>
    <row r="7" spans="1:18" ht="15.95" customHeight="1" x14ac:dyDescent="0.25">
      <c r="A7" s="87">
        <v>5</v>
      </c>
      <c r="B7" s="47">
        <v>51.5625</v>
      </c>
      <c r="C7" s="47">
        <v>51.490361445783151</v>
      </c>
      <c r="D7" s="42">
        <v>52.9</v>
      </c>
      <c r="E7" s="42">
        <v>50.408999999999999</v>
      </c>
      <c r="F7" s="47">
        <v>51.736842105263158</v>
      </c>
      <c r="G7" s="47">
        <v>53.192528735632187</v>
      </c>
      <c r="H7" s="47">
        <v>51.66</v>
      </c>
      <c r="I7" s="47">
        <v>53.1</v>
      </c>
      <c r="J7" s="42">
        <v>51.35</v>
      </c>
      <c r="K7" s="47">
        <v>53.357142857142854</v>
      </c>
      <c r="L7" s="45">
        <v>52</v>
      </c>
      <c r="M7" s="42">
        <f t="shared" si="0"/>
        <v>52.075837514382144</v>
      </c>
      <c r="N7" s="42">
        <f t="shared" si="1"/>
        <v>2.9481428571428552</v>
      </c>
      <c r="O7" s="32">
        <v>49</v>
      </c>
      <c r="P7" s="32">
        <v>55</v>
      </c>
      <c r="Q7" s="54">
        <f t="shared" si="2"/>
        <v>99.272055517513593</v>
      </c>
    </row>
    <row r="8" spans="1:18" ht="15.95" customHeight="1" x14ac:dyDescent="0.25">
      <c r="A8" s="87">
        <v>6</v>
      </c>
      <c r="B8" s="47">
        <v>51.676470588235297</v>
      </c>
      <c r="C8" s="47">
        <v>52.278888888888886</v>
      </c>
      <c r="D8" s="42">
        <v>53.75</v>
      </c>
      <c r="E8" s="42">
        <v>50.499000000000002</v>
      </c>
      <c r="F8" s="47">
        <v>52.31818181818182</v>
      </c>
      <c r="G8" s="47">
        <v>53.746212121212125</v>
      </c>
      <c r="H8" s="47">
        <v>51.927</v>
      </c>
      <c r="I8" s="47">
        <v>51.9</v>
      </c>
      <c r="J8" s="47">
        <v>51.39</v>
      </c>
      <c r="K8" s="47">
        <v>53.466666666666669</v>
      </c>
      <c r="L8" s="45">
        <v>52</v>
      </c>
      <c r="M8" s="42">
        <f t="shared" si="0"/>
        <v>52.295242008318475</v>
      </c>
      <c r="N8" s="42">
        <f t="shared" si="1"/>
        <v>3.2509999999999977</v>
      </c>
      <c r="O8" s="32">
        <v>49</v>
      </c>
      <c r="P8" s="32">
        <v>55</v>
      </c>
      <c r="Q8" s="54">
        <f t="shared" si="2"/>
        <v>99.690305825956997</v>
      </c>
    </row>
    <row r="9" spans="1:18" ht="15.95" customHeight="1" x14ac:dyDescent="0.25">
      <c r="A9" s="87">
        <v>7</v>
      </c>
      <c r="B9" s="47">
        <v>51.666666666666664</v>
      </c>
      <c r="C9" s="47">
        <v>52.534117647058842</v>
      </c>
      <c r="D9" s="42">
        <v>53.10526315789474</v>
      </c>
      <c r="E9" s="42">
        <v>50.905000000000001</v>
      </c>
      <c r="F9" s="47">
        <v>52.05</v>
      </c>
      <c r="G9" s="47">
        <v>52.888888888888886</v>
      </c>
      <c r="H9" s="47">
        <v>52.341000000000001</v>
      </c>
      <c r="I9" s="47">
        <v>52.3</v>
      </c>
      <c r="J9" s="47">
        <v>51.44</v>
      </c>
      <c r="K9" s="47">
        <v>52.866666666666667</v>
      </c>
      <c r="L9" s="45">
        <v>52</v>
      </c>
      <c r="M9" s="42">
        <f t="shared" si="0"/>
        <v>52.209760302717584</v>
      </c>
      <c r="N9" s="42">
        <f t="shared" si="1"/>
        <v>2.2002631578947387</v>
      </c>
      <c r="O9" s="32">
        <v>49</v>
      </c>
      <c r="P9" s="32">
        <v>55</v>
      </c>
      <c r="Q9" s="54">
        <f t="shared" si="2"/>
        <v>99.527352236937915</v>
      </c>
    </row>
    <row r="10" spans="1:18" ht="15.95" customHeight="1" x14ac:dyDescent="0.25">
      <c r="A10" s="87">
        <v>8</v>
      </c>
      <c r="B10" s="47">
        <v>51.192307692307693</v>
      </c>
      <c r="C10" s="47">
        <v>53.148314606741557</v>
      </c>
      <c r="D10" s="42">
        <v>53.260869565217391</v>
      </c>
      <c r="E10" s="42">
        <v>51.100999999999999</v>
      </c>
      <c r="F10" s="47">
        <v>52.5</v>
      </c>
      <c r="G10" s="47">
        <v>53.287356321839084</v>
      </c>
      <c r="H10" s="47">
        <v>52.44</v>
      </c>
      <c r="I10" s="47">
        <v>53.2</v>
      </c>
      <c r="J10" s="47">
        <v>51.7</v>
      </c>
      <c r="K10" s="47">
        <v>53.214285714285715</v>
      </c>
      <c r="L10" s="45">
        <v>52</v>
      </c>
      <c r="M10" s="42">
        <f t="shared" si="0"/>
        <v>52.504413390039133</v>
      </c>
      <c r="N10" s="42">
        <f t="shared" si="1"/>
        <v>2.1863563218390851</v>
      </c>
      <c r="O10" s="32">
        <v>49</v>
      </c>
      <c r="P10" s="32">
        <v>55</v>
      </c>
      <c r="Q10" s="54">
        <f t="shared" si="2"/>
        <v>100.089048774894</v>
      </c>
    </row>
    <row r="11" spans="1:18" ht="15.95" customHeight="1" x14ac:dyDescent="0.25">
      <c r="A11" s="87">
        <v>9</v>
      </c>
      <c r="B11" s="47">
        <v>51.363636363636367</v>
      </c>
      <c r="C11" s="47">
        <v>53.132258064516101</v>
      </c>
      <c r="D11" s="42">
        <v>54.363636363636367</v>
      </c>
      <c r="E11" s="42">
        <v>51.286000000000001</v>
      </c>
      <c r="F11" s="47">
        <v>52.55</v>
      </c>
      <c r="G11" s="47">
        <v>53.575268817204297</v>
      </c>
      <c r="H11" s="47">
        <v>51.570999999999998</v>
      </c>
      <c r="I11" s="47">
        <v>53.3</v>
      </c>
      <c r="J11" s="47">
        <v>50.91</v>
      </c>
      <c r="K11" s="47">
        <v>52.8</v>
      </c>
      <c r="L11" s="45">
        <v>52</v>
      </c>
      <c r="M11" s="42">
        <f t="shared" si="0"/>
        <v>52.485179960899316</v>
      </c>
      <c r="N11" s="42">
        <f t="shared" si="1"/>
        <v>3.4536363636363703</v>
      </c>
      <c r="O11" s="32">
        <v>49</v>
      </c>
      <c r="P11" s="32">
        <v>55</v>
      </c>
      <c r="Q11" s="54">
        <f t="shared" si="2"/>
        <v>100.05238413085765</v>
      </c>
    </row>
    <row r="12" spans="1:18" ht="15.95" customHeight="1" x14ac:dyDescent="0.25">
      <c r="A12" s="87">
        <v>10</v>
      </c>
      <c r="B12" s="47">
        <v>51.5</v>
      </c>
      <c r="C12" s="47">
        <v>53.192207792207803</v>
      </c>
      <c r="D12" s="42">
        <v>53.375</v>
      </c>
      <c r="E12" s="42">
        <v>51.38</v>
      </c>
      <c r="F12" s="47">
        <v>52.61904761904762</v>
      </c>
      <c r="G12" s="47">
        <v>53.465196078431376</v>
      </c>
      <c r="H12" s="47">
        <v>51.058999999999997</v>
      </c>
      <c r="I12" s="47">
        <v>53.3</v>
      </c>
      <c r="J12" s="47">
        <v>51.15</v>
      </c>
      <c r="K12" s="47">
        <v>53</v>
      </c>
      <c r="L12" s="45">
        <v>52</v>
      </c>
      <c r="M12" s="42">
        <f t="shared" si="0"/>
        <v>52.404045148968677</v>
      </c>
      <c r="N12" s="42">
        <f t="shared" si="1"/>
        <v>2.4061960784313783</v>
      </c>
      <c r="O12" s="32">
        <v>49</v>
      </c>
      <c r="P12" s="32">
        <v>55</v>
      </c>
      <c r="Q12" s="54">
        <f t="shared" si="2"/>
        <v>99.897717015765025</v>
      </c>
    </row>
    <row r="13" spans="1:18" ht="15.95" customHeight="1" x14ac:dyDescent="0.25">
      <c r="A13" s="87">
        <v>11</v>
      </c>
      <c r="B13" s="47">
        <v>51.55</v>
      </c>
      <c r="C13" s="47">
        <v>52.717977528089897</v>
      </c>
      <c r="D13" s="42">
        <v>53.285714285714285</v>
      </c>
      <c r="E13" s="42">
        <v>53.386000000000003</v>
      </c>
      <c r="F13" s="47">
        <v>52.65</v>
      </c>
      <c r="G13" s="47">
        <v>53.245098039215691</v>
      </c>
      <c r="H13" s="47">
        <v>50.954999999999998</v>
      </c>
      <c r="I13" s="47">
        <v>52.7</v>
      </c>
      <c r="J13" s="47">
        <v>51.08</v>
      </c>
      <c r="K13" s="47">
        <v>51.93333333333333</v>
      </c>
      <c r="L13" s="45">
        <v>52</v>
      </c>
      <c r="M13" s="42">
        <f t="shared" si="0"/>
        <v>52.350312318635318</v>
      </c>
      <c r="N13" s="42">
        <f t="shared" si="1"/>
        <v>2.4310000000000045</v>
      </c>
      <c r="O13" s="32">
        <v>49</v>
      </c>
      <c r="P13" s="32">
        <v>55</v>
      </c>
      <c r="Q13" s="54">
        <f t="shared" si="2"/>
        <v>99.795286238449279</v>
      </c>
    </row>
    <row r="14" spans="1:18" ht="15.95" customHeight="1" x14ac:dyDescent="0.25">
      <c r="A14" s="87">
        <v>12</v>
      </c>
      <c r="B14" s="47">
        <v>51</v>
      </c>
      <c r="C14" s="47">
        <v>52.9</v>
      </c>
      <c r="D14" s="42">
        <v>53.80952380952381</v>
      </c>
      <c r="E14" s="42">
        <v>53.110999999999997</v>
      </c>
      <c r="F14" s="47">
        <v>52.736842105263158</v>
      </c>
      <c r="G14" s="46">
        <v>53.245098039215691</v>
      </c>
      <c r="H14" s="47">
        <v>50.604999999999997</v>
      </c>
      <c r="I14" s="47">
        <v>53.4</v>
      </c>
      <c r="J14" s="47">
        <v>51.18</v>
      </c>
      <c r="K14" s="47">
        <v>52.307692307692307</v>
      </c>
      <c r="L14" s="45">
        <v>52</v>
      </c>
      <c r="M14" s="42">
        <f t="shared" si="0"/>
        <v>52.429515626169497</v>
      </c>
      <c r="N14" s="42">
        <f t="shared" si="1"/>
        <v>3.2045238095238133</v>
      </c>
      <c r="O14" s="32">
        <v>49</v>
      </c>
      <c r="P14" s="32">
        <v>55</v>
      </c>
      <c r="Q14" s="54">
        <f t="shared" si="2"/>
        <v>99.946271330922016</v>
      </c>
    </row>
    <row r="15" spans="1:18" ht="15.95" customHeight="1" x14ac:dyDescent="0.25">
      <c r="A15" s="87">
        <v>1</v>
      </c>
      <c r="B15" s="47">
        <v>51.65</v>
      </c>
      <c r="C15" s="47">
        <v>52.707547169811328</v>
      </c>
      <c r="D15" s="42">
        <v>53.823529411764703</v>
      </c>
      <c r="E15" s="42">
        <v>53.115000000000002</v>
      </c>
      <c r="F15" s="47">
        <v>52.45</v>
      </c>
      <c r="G15" s="47">
        <v>53.163636363636357</v>
      </c>
      <c r="H15" s="47">
        <v>50.744999999999997</v>
      </c>
      <c r="I15" s="47">
        <v>52.8</v>
      </c>
      <c r="J15" s="47">
        <v>51.01</v>
      </c>
      <c r="K15" s="47">
        <v>52.666666666666664</v>
      </c>
      <c r="L15" s="45">
        <v>52</v>
      </c>
      <c r="M15" s="42">
        <f t="shared" si="0"/>
        <v>52.413137961187907</v>
      </c>
      <c r="N15" s="42">
        <f t="shared" si="1"/>
        <v>3.0785294117647055</v>
      </c>
      <c r="O15" s="32">
        <v>49</v>
      </c>
      <c r="P15" s="32">
        <v>55</v>
      </c>
      <c r="Q15" s="54">
        <f t="shared" si="2"/>
        <v>99.915050623874308</v>
      </c>
      <c r="R15" s="7"/>
    </row>
    <row r="16" spans="1:18" ht="15.95" customHeight="1" x14ac:dyDescent="0.25">
      <c r="A16" s="87">
        <v>2</v>
      </c>
      <c r="B16" s="47">
        <v>51.45</v>
      </c>
      <c r="C16" s="47">
        <v>52.925000000000011</v>
      </c>
      <c r="D16" s="42">
        <v>53.263157894736842</v>
      </c>
      <c r="E16" s="42">
        <v>53.095999999999997</v>
      </c>
      <c r="F16" s="47">
        <v>52.6</v>
      </c>
      <c r="G16" s="47">
        <v>52.495652173913051</v>
      </c>
      <c r="H16" s="47">
        <v>51.238999999999997</v>
      </c>
      <c r="I16" s="47">
        <v>52.6</v>
      </c>
      <c r="J16" s="47">
        <v>50.75</v>
      </c>
      <c r="K16" s="47">
        <v>52.214285714285715</v>
      </c>
      <c r="L16" s="45">
        <v>52</v>
      </c>
      <c r="M16" s="42">
        <f t="shared" si="0"/>
        <v>52.263309578293558</v>
      </c>
      <c r="N16" s="42">
        <f t="shared" si="1"/>
        <v>2.5131578947368425</v>
      </c>
      <c r="O16" s="32">
        <v>49</v>
      </c>
      <c r="P16" s="32">
        <v>55</v>
      </c>
      <c r="Q16" s="54">
        <f t="shared" si="2"/>
        <v>99.629433104219842</v>
      </c>
      <c r="R16" s="7"/>
    </row>
    <row r="17" spans="1:18" ht="15.95" customHeight="1" x14ac:dyDescent="0.25">
      <c r="A17" s="87">
        <v>3</v>
      </c>
      <c r="B17" s="47">
        <v>51.5625</v>
      </c>
      <c r="C17" s="47">
        <v>52.6</v>
      </c>
      <c r="D17" s="42">
        <v>53.210526315789473</v>
      </c>
      <c r="E17" s="42">
        <v>53.220999999999997</v>
      </c>
      <c r="F17" s="47">
        <v>52.714285714285715</v>
      </c>
      <c r="G17" s="47">
        <v>52.329166666666652</v>
      </c>
      <c r="H17" s="47">
        <v>50.762999999999998</v>
      </c>
      <c r="I17" s="47">
        <v>52.8</v>
      </c>
      <c r="J17" s="47">
        <v>50.78</v>
      </c>
      <c r="K17" s="47">
        <v>52.333333333333336</v>
      </c>
      <c r="L17" s="45">
        <v>52</v>
      </c>
      <c r="M17" s="42">
        <f t="shared" si="0"/>
        <v>52.231381203007516</v>
      </c>
      <c r="N17" s="42">
        <f t="shared" si="1"/>
        <v>2.4579999999999984</v>
      </c>
      <c r="O17" s="32">
        <v>49</v>
      </c>
      <c r="P17" s="32">
        <v>55</v>
      </c>
      <c r="Q17" s="54">
        <f t="shared" si="2"/>
        <v>99.568568112022561</v>
      </c>
      <c r="R17" s="7"/>
    </row>
    <row r="18" spans="1:18" ht="15.95" customHeight="1" x14ac:dyDescent="0.25">
      <c r="A18" s="87">
        <v>4</v>
      </c>
      <c r="B18" s="47">
        <v>51.57692307692308</v>
      </c>
      <c r="C18" s="47">
        <v>51.875531914893621</v>
      </c>
      <c r="D18" s="42">
        <v>53.157894736842103</v>
      </c>
      <c r="E18" s="42">
        <v>53.100999999999999</v>
      </c>
      <c r="F18" s="47">
        <v>53.142857142857146</v>
      </c>
      <c r="G18" s="47">
        <v>52.712500000000006</v>
      </c>
      <c r="H18" s="47">
        <v>50.825000000000003</v>
      </c>
      <c r="I18" s="47">
        <v>52.5</v>
      </c>
      <c r="J18" s="47">
        <v>50.71</v>
      </c>
      <c r="K18" s="47">
        <v>53.333333333333336</v>
      </c>
      <c r="L18" s="45">
        <v>52</v>
      </c>
      <c r="M18" s="42">
        <f t="shared" si="0"/>
        <v>52.293504020484932</v>
      </c>
      <c r="N18" s="42">
        <f>MAX(B18:K18)-MIN(B18:K18)</f>
        <v>2.6233333333333348</v>
      </c>
      <c r="O18" s="32">
        <v>49</v>
      </c>
      <c r="P18" s="32">
        <v>55</v>
      </c>
      <c r="Q18" s="54">
        <f>M18/M$3*100</f>
        <v>99.686992703539104</v>
      </c>
      <c r="R18" s="7"/>
    </row>
    <row r="19" spans="1:18" ht="15.95" customHeight="1" x14ac:dyDescent="0.25">
      <c r="A19" s="87">
        <v>5</v>
      </c>
      <c r="B19" s="47">
        <v>51.136363636363633</v>
      </c>
      <c r="C19" s="47">
        <v>52.702222222222218</v>
      </c>
      <c r="D19" s="42">
        <v>52.388888888888886</v>
      </c>
      <c r="E19" s="42">
        <v>53.25</v>
      </c>
      <c r="F19" s="47">
        <v>52.916666666666664</v>
      </c>
      <c r="G19" s="47">
        <v>52.321052631578958</v>
      </c>
      <c r="H19" s="47">
        <v>51.073999999999998</v>
      </c>
      <c r="I19" s="47">
        <v>52.6</v>
      </c>
      <c r="J19" s="47">
        <v>50.73</v>
      </c>
      <c r="K19" s="47">
        <v>53.210526315789473</v>
      </c>
      <c r="L19" s="45">
        <v>52</v>
      </c>
      <c r="M19" s="42">
        <f t="shared" si="0"/>
        <v>52.23297203615099</v>
      </c>
      <c r="N19" s="42">
        <f>MAX(B19:K19)-MIN(B19:K19)</f>
        <v>2.5200000000000031</v>
      </c>
      <c r="O19" s="32">
        <v>49</v>
      </c>
      <c r="P19" s="32">
        <v>55</v>
      </c>
      <c r="Q19" s="54">
        <f>M19/M$3*100</f>
        <v>99.571600713775609</v>
      </c>
    </row>
    <row r="20" spans="1:18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52</v>
      </c>
      <c r="M20" s="42"/>
      <c r="N20" s="42">
        <f>MAX(B20:K20)-MIN(B20:K20)</f>
        <v>0</v>
      </c>
      <c r="O20" s="32">
        <v>49</v>
      </c>
      <c r="P20" s="32">
        <v>55</v>
      </c>
      <c r="Q20" s="54">
        <f>M20/M$3*100</f>
        <v>0</v>
      </c>
    </row>
    <row r="21" spans="1:18" ht="16.5" x14ac:dyDescent="0.25">
      <c r="O21" s="32">
        <v>49</v>
      </c>
      <c r="P21" s="32">
        <v>55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X20"/>
  <sheetViews>
    <sheetView zoomScale="73" zoomScaleNormal="73" workbookViewId="0">
      <selection activeCell="M20" sqref="M20"/>
    </sheetView>
  </sheetViews>
  <sheetFormatPr defaultRowHeight="13.5" x14ac:dyDescent="0.15"/>
  <cols>
    <col min="1" max="1" width="3.75" customWidth="1"/>
    <col min="2" max="2" width="7.875" customWidth="1"/>
    <col min="4" max="4" width="8.625" customWidth="1"/>
    <col min="5" max="5" width="9.375" customWidth="1"/>
    <col min="6" max="6" width="9.5" customWidth="1"/>
    <col min="7" max="7" width="9.75" customWidth="1"/>
    <col min="8" max="8" width="8.625" customWidth="1"/>
    <col min="9" max="9" width="9.25" customWidth="1"/>
    <col min="10" max="10" width="8.875" customWidth="1"/>
    <col min="11" max="11" width="8.625" customWidth="1"/>
    <col min="12" max="12" width="10.5" customWidth="1"/>
    <col min="13" max="13" width="8.75" customWidth="1"/>
    <col min="14" max="14" width="7" customWidth="1"/>
    <col min="15" max="15" width="10.5" customWidth="1"/>
    <col min="16" max="16" width="8.75" customWidth="1"/>
    <col min="17" max="17" width="8.5" customWidth="1"/>
    <col min="18" max="21" width="2.625" customWidth="1"/>
    <col min="22" max="22" width="10.125" bestFit="1" customWidth="1"/>
  </cols>
  <sheetData>
    <row r="1" spans="1:24" ht="20.100000000000001" customHeight="1" x14ac:dyDescent="0.3">
      <c r="F1" s="15" t="s">
        <v>35</v>
      </c>
    </row>
    <row r="2" spans="1:24" ht="15.95" customHeight="1" x14ac:dyDescent="0.25">
      <c r="A2" s="26" t="s">
        <v>46</v>
      </c>
      <c r="B2" s="87" t="s">
        <v>25</v>
      </c>
      <c r="C2" s="87" t="s">
        <v>26</v>
      </c>
      <c r="D2" s="88" t="s">
        <v>81</v>
      </c>
      <c r="E2" s="86" t="s">
        <v>148</v>
      </c>
      <c r="F2" s="88" t="s">
        <v>82</v>
      </c>
      <c r="G2" s="87" t="s">
        <v>27</v>
      </c>
      <c r="H2" s="89" t="s">
        <v>28</v>
      </c>
      <c r="I2" s="87" t="s">
        <v>97</v>
      </c>
      <c r="J2" s="87" t="s">
        <v>74</v>
      </c>
      <c r="K2" s="90" t="s">
        <v>83</v>
      </c>
      <c r="L2" s="99" t="s">
        <v>129</v>
      </c>
      <c r="M2" s="122" t="s">
        <v>130</v>
      </c>
      <c r="N2" s="91" t="s">
        <v>29</v>
      </c>
      <c r="O2" s="83" t="s">
        <v>41</v>
      </c>
      <c r="P2" s="82" t="s">
        <v>42</v>
      </c>
      <c r="Q2" s="87" t="s">
        <v>131</v>
      </c>
      <c r="R2" s="98" t="s">
        <v>132</v>
      </c>
      <c r="S2" s="33" t="s">
        <v>133</v>
      </c>
      <c r="T2" s="33" t="s">
        <v>43</v>
      </c>
      <c r="U2" s="33" t="s">
        <v>44</v>
      </c>
      <c r="V2" s="14" t="s">
        <v>128</v>
      </c>
    </row>
    <row r="3" spans="1:24" ht="15.95" customHeight="1" x14ac:dyDescent="0.25">
      <c r="A3" s="87">
        <v>1</v>
      </c>
      <c r="B3" s="47">
        <v>42.116216216216216</v>
      </c>
      <c r="C3" s="47">
        <v>50.110869565217392</v>
      </c>
      <c r="D3" s="42">
        <v>41</v>
      </c>
      <c r="E3" s="42">
        <v>51.723999999999997</v>
      </c>
      <c r="F3" s="47"/>
      <c r="G3" s="47">
        <v>51.110416666666673</v>
      </c>
      <c r="H3" s="47">
        <v>49.1</v>
      </c>
      <c r="I3" s="47">
        <v>40.9</v>
      </c>
      <c r="J3" s="47"/>
      <c r="K3" s="47"/>
      <c r="L3" s="45">
        <v>42</v>
      </c>
      <c r="M3" s="42">
        <f t="shared" ref="M3:M12" si="0">AVERAGE(B3,D3,F3,I3)</f>
        <v>41.338738738738734</v>
      </c>
      <c r="N3" s="42">
        <f>MAX(B3,D3,F3,I3)-MIN(B3,D3,F3,I3)</f>
        <v>1.2162162162162176</v>
      </c>
      <c r="O3" s="45">
        <v>51</v>
      </c>
      <c r="P3" s="42">
        <f t="shared" ref="P3:P10" si="1">AVERAGE(C3,E3,G3,H3,J3,K3)</f>
        <v>50.511321557971016</v>
      </c>
      <c r="Q3" s="42">
        <f>MAX(C3,E3,G3,H3,J3,K3)-MIN(C3,E3,G3,H3,J3,K3)</f>
        <v>2.6239999999999952</v>
      </c>
      <c r="R3" s="22">
        <v>39</v>
      </c>
      <c r="S3" s="23">
        <v>45</v>
      </c>
      <c r="T3" s="23">
        <v>48</v>
      </c>
      <c r="U3" s="23">
        <v>54</v>
      </c>
      <c r="V3" s="54">
        <f>P3/P3*100</f>
        <v>100</v>
      </c>
    </row>
    <row r="4" spans="1:24" ht="15.95" customHeight="1" x14ac:dyDescent="0.25">
      <c r="A4" s="87">
        <v>2</v>
      </c>
      <c r="B4" s="47">
        <v>42.135294117647071</v>
      </c>
      <c r="C4" s="47">
        <v>49.721621621621622</v>
      </c>
      <c r="D4" s="42">
        <v>43.431250000000006</v>
      </c>
      <c r="E4" s="42">
        <v>51.502000000000002</v>
      </c>
      <c r="F4" s="47">
        <v>42</v>
      </c>
      <c r="G4" s="47">
        <v>51.426190476190492</v>
      </c>
      <c r="H4" s="47">
        <v>49.133000000000003</v>
      </c>
      <c r="I4" s="47">
        <v>41.3</v>
      </c>
      <c r="J4" s="47">
        <v>50.08</v>
      </c>
      <c r="K4" s="47"/>
      <c r="L4" s="45">
        <v>42</v>
      </c>
      <c r="M4" s="42">
        <f t="shared" si="0"/>
        <v>42.216636029411774</v>
      </c>
      <c r="N4" s="42">
        <f>MAX(B4,D4,F4,I4)-MIN(B4,D4,F4,I4)</f>
        <v>2.1312500000000085</v>
      </c>
      <c r="O4" s="45">
        <v>51</v>
      </c>
      <c r="P4" s="42">
        <f t="shared" si="1"/>
        <v>50.372562419562428</v>
      </c>
      <c r="Q4" s="42">
        <f>MAX(C4,E4,G4,H4,J4,K4)-MIN(C4,E4,G4,H4,J4,K4)</f>
        <v>2.3689999999999998</v>
      </c>
      <c r="R4" s="22">
        <v>39</v>
      </c>
      <c r="S4" s="23">
        <v>45</v>
      </c>
      <c r="T4" s="23">
        <v>48</v>
      </c>
      <c r="U4" s="23">
        <v>54</v>
      </c>
      <c r="V4" s="54">
        <f>P4/P$3*100</f>
        <v>99.725291015699639</v>
      </c>
    </row>
    <row r="5" spans="1:24" ht="15.95" customHeight="1" x14ac:dyDescent="0.25">
      <c r="A5" s="87">
        <v>3</v>
      </c>
      <c r="B5" s="47">
        <v>42.181578947368415</v>
      </c>
      <c r="C5" s="47">
        <v>50.006172839506178</v>
      </c>
      <c r="D5" s="42">
        <v>43.373684210526314</v>
      </c>
      <c r="E5" s="42">
        <v>50.866999999999997</v>
      </c>
      <c r="F5" s="47">
        <v>42</v>
      </c>
      <c r="G5" s="47">
        <v>51.23571428571428</v>
      </c>
      <c r="H5" s="47">
        <v>49.713999999999999</v>
      </c>
      <c r="I5" s="47">
        <v>40.4</v>
      </c>
      <c r="J5" s="47">
        <v>50.33</v>
      </c>
      <c r="K5" s="47">
        <v>50.93333333333333</v>
      </c>
      <c r="L5" s="45">
        <v>42</v>
      </c>
      <c r="M5" s="42">
        <f t="shared" si="0"/>
        <v>41.988815789473684</v>
      </c>
      <c r="N5" s="42">
        <f>MAX(B5,D5,F5,I5)-MIN(B5,D5,F5,I5)</f>
        <v>2.973684210526315</v>
      </c>
      <c r="O5" s="45">
        <v>51</v>
      </c>
      <c r="P5" s="42">
        <f t="shared" si="1"/>
        <v>50.514370076425628</v>
      </c>
      <c r="Q5" s="42">
        <f t="shared" ref="Q5:Q12" si="2">MAX(C5,E5,G5,H5,J5,K5)-MIN(C5,E5,G5,H5,J5,K5)</f>
        <v>1.5217142857142818</v>
      </c>
      <c r="R5" s="22">
        <v>39</v>
      </c>
      <c r="S5" s="23">
        <v>45</v>
      </c>
      <c r="T5" s="23">
        <v>48</v>
      </c>
      <c r="U5" s="23">
        <v>54</v>
      </c>
      <c r="V5" s="54">
        <f>P5/P$3*100</f>
        <v>100.00603531715382</v>
      </c>
    </row>
    <row r="6" spans="1:24" ht="15.95" customHeight="1" x14ac:dyDescent="0.25">
      <c r="A6" s="87">
        <v>4</v>
      </c>
      <c r="B6" s="47">
        <v>42.19736842105263</v>
      </c>
      <c r="C6" s="47">
        <v>50.029411764705891</v>
      </c>
      <c r="D6" s="42">
        <v>43.181250000000006</v>
      </c>
      <c r="E6" s="42">
        <v>50.939</v>
      </c>
      <c r="F6" s="47">
        <v>41.94736842105263</v>
      </c>
      <c r="G6" s="47">
        <v>51.163218390804602</v>
      </c>
      <c r="H6" s="47">
        <v>49.533000000000001</v>
      </c>
      <c r="I6" s="47">
        <v>41.1</v>
      </c>
      <c r="J6" s="47">
        <v>49.66</v>
      </c>
      <c r="K6" s="47">
        <v>50.733333333333334</v>
      </c>
      <c r="L6" s="45">
        <v>42</v>
      </c>
      <c r="M6" s="42">
        <f t="shared" si="0"/>
        <v>42.106496710526315</v>
      </c>
      <c r="N6" s="42">
        <f t="shared" ref="N6:N12" si="3">MAX(B6,D6,F6,I6)-MIN(B6,D6,F6,I6)</f>
        <v>2.0812500000000043</v>
      </c>
      <c r="O6" s="45">
        <v>51</v>
      </c>
      <c r="P6" s="42">
        <f t="shared" si="1"/>
        <v>50.342993914807302</v>
      </c>
      <c r="Q6" s="42">
        <f t="shared" si="2"/>
        <v>1.6302183908046004</v>
      </c>
      <c r="R6" s="22">
        <v>39</v>
      </c>
      <c r="S6" s="23">
        <v>45</v>
      </c>
      <c r="T6" s="23">
        <v>48</v>
      </c>
      <c r="U6" s="23">
        <v>54</v>
      </c>
      <c r="V6" s="54">
        <f t="shared" ref="V6:V20" si="4">P6/P$3*100</f>
        <v>99.666752644809492</v>
      </c>
    </row>
    <row r="7" spans="1:24" ht="15.95" customHeight="1" x14ac:dyDescent="0.25">
      <c r="A7" s="87">
        <v>5</v>
      </c>
      <c r="B7" s="47">
        <v>42.193749999999987</v>
      </c>
      <c r="C7" s="47">
        <v>50.296428571428564</v>
      </c>
      <c r="D7" s="42">
        <v>42.841176470588238</v>
      </c>
      <c r="E7" s="42">
        <v>50.725999999999999</v>
      </c>
      <c r="F7" s="47">
        <v>41.631578947368418</v>
      </c>
      <c r="G7" s="47">
        <v>51.301724137931032</v>
      </c>
      <c r="H7" s="47">
        <v>49.771999999999998</v>
      </c>
      <c r="I7" s="47">
        <v>40.9</v>
      </c>
      <c r="J7" s="42">
        <v>50.03</v>
      </c>
      <c r="K7" s="47">
        <v>50.642857142857146</v>
      </c>
      <c r="L7" s="45">
        <v>42</v>
      </c>
      <c r="M7" s="42">
        <f t="shared" si="0"/>
        <v>41.891626354489162</v>
      </c>
      <c r="N7" s="42">
        <f t="shared" si="3"/>
        <v>1.9411764705882391</v>
      </c>
      <c r="O7" s="45">
        <v>51</v>
      </c>
      <c r="P7" s="42">
        <f t="shared" si="1"/>
        <v>50.461501642036126</v>
      </c>
      <c r="Q7" s="42">
        <f t="shared" si="2"/>
        <v>1.5297241379310336</v>
      </c>
      <c r="R7" s="22">
        <v>39</v>
      </c>
      <c r="S7" s="23">
        <v>45</v>
      </c>
      <c r="T7" s="23">
        <v>48</v>
      </c>
      <c r="U7" s="23">
        <v>54</v>
      </c>
      <c r="V7" s="54">
        <f t="shared" si="4"/>
        <v>99.901368813172482</v>
      </c>
    </row>
    <row r="8" spans="1:24" ht="15.95" customHeight="1" x14ac:dyDescent="0.25">
      <c r="A8" s="87">
        <v>6</v>
      </c>
      <c r="B8" s="47">
        <v>42.035294117647062</v>
      </c>
      <c r="C8" s="47">
        <v>50.271276595744702</v>
      </c>
      <c r="D8" s="42">
        <v>42.295000000000002</v>
      </c>
      <c r="E8" s="42">
        <v>50.826000000000001</v>
      </c>
      <c r="F8" s="47">
        <v>41.136363636363633</v>
      </c>
      <c r="G8" s="47">
        <v>51.018181818181823</v>
      </c>
      <c r="H8" s="47">
        <v>49.536999999999999</v>
      </c>
      <c r="I8" s="47">
        <v>42.1</v>
      </c>
      <c r="J8" s="47">
        <v>49.77</v>
      </c>
      <c r="K8" s="47">
        <v>50.93333333333333</v>
      </c>
      <c r="L8" s="45">
        <v>42</v>
      </c>
      <c r="M8" s="42">
        <f t="shared" si="0"/>
        <v>41.891664438502673</v>
      </c>
      <c r="N8" s="42">
        <f t="shared" si="3"/>
        <v>1.1586363636363686</v>
      </c>
      <c r="O8" s="45">
        <v>51</v>
      </c>
      <c r="P8" s="42">
        <f t="shared" si="1"/>
        <v>50.392631957876638</v>
      </c>
      <c r="Q8" s="42">
        <f t="shared" si="2"/>
        <v>1.4811818181818239</v>
      </c>
      <c r="R8" s="22">
        <v>39</v>
      </c>
      <c r="S8" s="23">
        <v>45</v>
      </c>
      <c r="T8" s="23">
        <v>48</v>
      </c>
      <c r="U8" s="23">
        <v>54</v>
      </c>
      <c r="V8" s="54">
        <f t="shared" si="4"/>
        <v>99.765023768071174</v>
      </c>
    </row>
    <row r="9" spans="1:24" ht="15.95" customHeight="1" x14ac:dyDescent="0.25">
      <c r="A9" s="87">
        <v>7</v>
      </c>
      <c r="B9" s="47">
        <v>41.875000000000007</v>
      </c>
      <c r="C9" s="47">
        <v>50.956790123456813</v>
      </c>
      <c r="D9" s="42">
        <v>42.860000000000007</v>
      </c>
      <c r="E9" s="42">
        <v>51.523000000000003</v>
      </c>
      <c r="F9" s="47">
        <v>41.55</v>
      </c>
      <c r="G9" s="47">
        <v>50.79999999999999</v>
      </c>
      <c r="H9" s="47">
        <v>49.704000000000001</v>
      </c>
      <c r="I9" s="47">
        <v>41.9</v>
      </c>
      <c r="J9" s="47">
        <v>50.36</v>
      </c>
      <c r="K9" s="47">
        <v>49</v>
      </c>
      <c r="L9" s="45">
        <v>42</v>
      </c>
      <c r="M9" s="42">
        <f t="shared" si="0"/>
        <v>42.046250000000001</v>
      </c>
      <c r="N9" s="42">
        <f t="shared" si="3"/>
        <v>1.3100000000000094</v>
      </c>
      <c r="O9" s="45">
        <v>51</v>
      </c>
      <c r="P9" s="42">
        <f t="shared" si="1"/>
        <v>50.390631687242802</v>
      </c>
      <c r="Q9" s="42">
        <f t="shared" si="2"/>
        <v>2.5230000000000032</v>
      </c>
      <c r="R9" s="22">
        <v>39</v>
      </c>
      <c r="S9" s="23">
        <v>45</v>
      </c>
      <c r="T9" s="23">
        <v>48</v>
      </c>
      <c r="U9" s="23">
        <v>54</v>
      </c>
      <c r="V9" s="54">
        <f t="shared" si="4"/>
        <v>99.761063723922376</v>
      </c>
    </row>
    <row r="10" spans="1:24" ht="15.95" customHeight="1" x14ac:dyDescent="0.25">
      <c r="A10" s="87">
        <v>8</v>
      </c>
      <c r="B10" s="47">
        <v>42.073076923076918</v>
      </c>
      <c r="C10" s="47">
        <v>50.601149425287382</v>
      </c>
      <c r="D10" s="42">
        <v>43.18</v>
      </c>
      <c r="E10" s="42">
        <v>51.179000000000002</v>
      </c>
      <c r="F10" s="47">
        <v>42.05</v>
      </c>
      <c r="G10" s="47">
        <v>50.923999999999999</v>
      </c>
      <c r="H10" s="47">
        <v>50.015999999999998</v>
      </c>
      <c r="I10" s="47">
        <v>41.6</v>
      </c>
      <c r="J10" s="47">
        <v>49.49</v>
      </c>
      <c r="K10" s="47">
        <v>49.071428571428569</v>
      </c>
      <c r="L10" s="45">
        <v>42</v>
      </c>
      <c r="M10" s="42">
        <f t="shared" si="0"/>
        <v>42.225769230769231</v>
      </c>
      <c r="N10" s="42">
        <f t="shared" si="3"/>
        <v>1.5799999999999983</v>
      </c>
      <c r="O10" s="45">
        <v>51</v>
      </c>
      <c r="P10" s="42">
        <f t="shared" si="1"/>
        <v>50.21359633278599</v>
      </c>
      <c r="Q10" s="42">
        <f t="shared" si="2"/>
        <v>2.1075714285714326</v>
      </c>
      <c r="R10" s="22">
        <v>39</v>
      </c>
      <c r="S10" s="23">
        <v>45</v>
      </c>
      <c r="T10" s="23">
        <v>48</v>
      </c>
      <c r="U10" s="23">
        <v>54</v>
      </c>
      <c r="V10" s="54">
        <f t="shared" si="4"/>
        <v>99.410577240899684</v>
      </c>
    </row>
    <row r="11" spans="1:24" ht="15.95" customHeight="1" x14ac:dyDescent="0.25">
      <c r="A11" s="87">
        <v>9</v>
      </c>
      <c r="B11" s="47">
        <v>41.927272727272729</v>
      </c>
      <c r="C11" s="47">
        <v>50.237362637362629</v>
      </c>
      <c r="D11" s="42">
        <v>43.55263157894737</v>
      </c>
      <c r="E11" s="42">
        <v>51.338999999999999</v>
      </c>
      <c r="F11" s="47">
        <v>41.6</v>
      </c>
      <c r="G11" s="47">
        <v>51.000617283950618</v>
      </c>
      <c r="H11" s="47">
        <v>49.936999999999998</v>
      </c>
      <c r="I11" s="47">
        <v>41.3</v>
      </c>
      <c r="J11" s="47">
        <v>49.39</v>
      </c>
      <c r="K11" s="47">
        <v>49.266666666666666</v>
      </c>
      <c r="L11" s="45">
        <v>42</v>
      </c>
      <c r="M11" s="42">
        <f t="shared" si="0"/>
        <v>42.094976076555028</v>
      </c>
      <c r="N11" s="42">
        <f t="shared" si="3"/>
        <v>2.2526315789473728</v>
      </c>
      <c r="O11" s="45">
        <v>51</v>
      </c>
      <c r="P11" s="42">
        <f>AVERAGE(C11,E11,G11,H11,J11,K11)</f>
        <v>50.195107764663312</v>
      </c>
      <c r="Q11" s="42">
        <f t="shared" si="2"/>
        <v>2.0723333333333329</v>
      </c>
      <c r="R11" s="22">
        <v>39</v>
      </c>
      <c r="S11" s="23">
        <v>45</v>
      </c>
      <c r="T11" s="23">
        <v>48</v>
      </c>
      <c r="U11" s="23">
        <v>54</v>
      </c>
      <c r="V11" s="54">
        <f t="shared" si="4"/>
        <v>99.373974420873566</v>
      </c>
    </row>
    <row r="12" spans="1:24" ht="15.95" customHeight="1" x14ac:dyDescent="0.25">
      <c r="A12" s="87">
        <v>10</v>
      </c>
      <c r="B12" s="47">
        <v>41.990000000000009</v>
      </c>
      <c r="C12" s="47">
        <v>50.595238095238116</v>
      </c>
      <c r="D12" s="42">
        <v>43.535294117647062</v>
      </c>
      <c r="E12" s="42">
        <v>51.8</v>
      </c>
      <c r="F12" s="47">
        <v>41</v>
      </c>
      <c r="G12" s="47">
        <v>50.715656565656559</v>
      </c>
      <c r="H12" s="47">
        <v>49.698</v>
      </c>
      <c r="I12" s="47">
        <v>42</v>
      </c>
      <c r="J12" s="47">
        <v>49.56</v>
      </c>
      <c r="K12" s="47">
        <v>49</v>
      </c>
      <c r="L12" s="45">
        <v>42</v>
      </c>
      <c r="M12" s="42">
        <f t="shared" si="0"/>
        <v>42.131323529411766</v>
      </c>
      <c r="N12" s="42">
        <f t="shared" si="3"/>
        <v>2.5352941176470623</v>
      </c>
      <c r="O12" s="45">
        <v>51</v>
      </c>
      <c r="P12" s="42">
        <f>AVERAGE(C12,E12,G12,H12,J12,K12)</f>
        <v>50.228149110149111</v>
      </c>
      <c r="Q12" s="42">
        <f t="shared" si="2"/>
        <v>2.7999999999999972</v>
      </c>
      <c r="R12" s="22">
        <v>39</v>
      </c>
      <c r="S12" s="23">
        <v>45</v>
      </c>
      <c r="T12" s="23">
        <v>48</v>
      </c>
      <c r="U12" s="23">
        <v>54</v>
      </c>
      <c r="V12" s="54">
        <f t="shared" si="4"/>
        <v>99.439388162717322</v>
      </c>
    </row>
    <row r="13" spans="1:24" ht="15.95" customHeight="1" x14ac:dyDescent="0.25">
      <c r="A13" s="87">
        <v>11</v>
      </c>
      <c r="B13" s="47">
        <v>42.185000000000002</v>
      </c>
      <c r="C13" s="47">
        <v>49.873684210526299</v>
      </c>
      <c r="D13" s="42">
        <v>43.113333333333337</v>
      </c>
      <c r="E13" s="42">
        <v>41.5</v>
      </c>
      <c r="F13" s="47">
        <v>41.5</v>
      </c>
      <c r="G13" s="47">
        <v>50.861274509803913</v>
      </c>
      <c r="H13" s="47">
        <v>49.524000000000001</v>
      </c>
      <c r="I13" s="47">
        <v>41.3</v>
      </c>
      <c r="J13" s="47">
        <v>49.77</v>
      </c>
      <c r="K13" s="47">
        <v>49</v>
      </c>
      <c r="L13" s="45">
        <v>42</v>
      </c>
      <c r="M13" s="42">
        <f t="shared" ref="M13:M19" si="5">AVERAGE(B13,D13,E13,F13,I13)</f>
        <v>41.919666666666672</v>
      </c>
      <c r="N13" s="42">
        <f>MAX(B13,D13,E13,F13,I13)-MIN(B13,D13,E13,F13,I13)</f>
        <v>1.8133333333333397</v>
      </c>
      <c r="O13" s="45">
        <v>51</v>
      </c>
      <c r="P13" s="42">
        <f t="shared" ref="P13:P19" si="6">AVERAGE(C13,G13,H13,J13,K13)</f>
        <v>49.805791744066042</v>
      </c>
      <c r="Q13" s="42">
        <f>MAX(C13,G13,H13,J13,K13)-MIN(C13,G13,H13,J13,K13)</f>
        <v>1.8612745098039127</v>
      </c>
      <c r="R13" s="22">
        <v>39</v>
      </c>
      <c r="S13" s="23">
        <v>45</v>
      </c>
      <c r="T13" s="23">
        <v>48</v>
      </c>
      <c r="U13" s="23">
        <v>54</v>
      </c>
      <c r="V13" s="54">
        <f t="shared" si="4"/>
        <v>98.603224401691307</v>
      </c>
    </row>
    <row r="14" spans="1:24" ht="15.95" customHeight="1" x14ac:dyDescent="0.25">
      <c r="A14" s="87">
        <v>12</v>
      </c>
      <c r="B14" s="47">
        <v>42.1</v>
      </c>
      <c r="C14" s="47">
        <v>49.546938775510206</v>
      </c>
      <c r="D14" s="42">
        <v>42.605263157894747</v>
      </c>
      <c r="E14" s="42">
        <v>41.564</v>
      </c>
      <c r="F14" s="47">
        <v>41.631578947368418</v>
      </c>
      <c r="G14" s="46">
        <v>50.861274509803913</v>
      </c>
      <c r="H14" s="47">
        <v>49.497</v>
      </c>
      <c r="I14" s="47">
        <v>41.3</v>
      </c>
      <c r="J14" s="47">
        <v>49.8</v>
      </c>
      <c r="K14" s="47">
        <v>50.384615384615387</v>
      </c>
      <c r="L14" s="45">
        <v>42</v>
      </c>
      <c r="M14" s="42">
        <f t="shared" si="5"/>
        <v>41.840168421052638</v>
      </c>
      <c r="N14" s="42">
        <f t="shared" ref="N14:N18" si="7">MAX(B14,D14,E14,F14,I14)-MIN(B14,D14,E14,F14,I14)</f>
        <v>1.3052631578947498</v>
      </c>
      <c r="O14" s="45">
        <v>51</v>
      </c>
      <c r="P14" s="42">
        <f t="shared" si="6"/>
        <v>50.017965733985903</v>
      </c>
      <c r="Q14" s="42">
        <f>MAX(C14,G14,H14,J14,K14)-MIN(C14,G14,H14,J14,K14)</f>
        <v>1.3642745098039128</v>
      </c>
      <c r="R14" s="22">
        <v>39</v>
      </c>
      <c r="S14" s="23">
        <v>45</v>
      </c>
      <c r="T14" s="23">
        <v>48</v>
      </c>
      <c r="U14" s="23">
        <v>54</v>
      </c>
      <c r="V14" s="54">
        <f t="shared" si="4"/>
        <v>99.023276745157233</v>
      </c>
    </row>
    <row r="15" spans="1:24" ht="15.95" customHeight="1" x14ac:dyDescent="0.25">
      <c r="A15" s="87">
        <v>1</v>
      </c>
      <c r="B15" s="47">
        <v>42.05</v>
      </c>
      <c r="C15" s="47">
        <v>49.177049180327863</v>
      </c>
      <c r="D15" s="42">
        <v>42.723076923076924</v>
      </c>
      <c r="E15" s="42">
        <v>40.792000000000002</v>
      </c>
      <c r="F15" s="47">
        <v>41.25</v>
      </c>
      <c r="G15" s="47">
        <v>51.334090909090918</v>
      </c>
      <c r="H15" s="47">
        <v>49.594999999999999</v>
      </c>
      <c r="I15" s="47">
        <v>41.8</v>
      </c>
      <c r="J15" s="47">
        <v>50.08</v>
      </c>
      <c r="K15" s="47">
        <v>50.333333333333336</v>
      </c>
      <c r="L15" s="45">
        <v>42</v>
      </c>
      <c r="M15" s="42">
        <f t="shared" si="5"/>
        <v>41.72301538461538</v>
      </c>
      <c r="N15" s="42">
        <f t="shared" si="7"/>
        <v>1.9310769230769225</v>
      </c>
      <c r="O15" s="45">
        <v>51</v>
      </c>
      <c r="P15" s="42">
        <f t="shared" si="6"/>
        <v>50.103894684550419</v>
      </c>
      <c r="Q15" s="42">
        <f t="shared" ref="Q15:Q20" si="8">MAX(C15,G15,H15,J15,K15)-MIN(C15,G15,H15,J15,K15)</f>
        <v>2.1570417287630548</v>
      </c>
      <c r="R15" s="22">
        <v>39</v>
      </c>
      <c r="S15" s="23">
        <v>45</v>
      </c>
      <c r="T15" s="23">
        <v>48</v>
      </c>
      <c r="U15" s="23">
        <v>54</v>
      </c>
      <c r="V15" s="54">
        <f t="shared" si="4"/>
        <v>99.193394944234441</v>
      </c>
      <c r="W15" s="7"/>
      <c r="X15" s="7"/>
    </row>
    <row r="16" spans="1:24" ht="15.95" customHeight="1" x14ac:dyDescent="0.25">
      <c r="A16" s="87">
        <v>2</v>
      </c>
      <c r="B16" s="47">
        <v>41.790000000000006</v>
      </c>
      <c r="C16" s="47">
        <v>49.515476190476193</v>
      </c>
      <c r="D16" s="42">
        <v>42.031249999999993</v>
      </c>
      <c r="E16" s="42">
        <v>40.665999999999997</v>
      </c>
      <c r="F16" s="47">
        <v>41</v>
      </c>
      <c r="G16" s="47">
        <v>51.531304347826087</v>
      </c>
      <c r="H16" s="47">
        <v>50.531999999999996</v>
      </c>
      <c r="I16" s="47">
        <v>41.5</v>
      </c>
      <c r="J16" s="47">
        <v>48.83</v>
      </c>
      <c r="K16" s="47">
        <v>49.857142857142854</v>
      </c>
      <c r="L16" s="45">
        <v>42</v>
      </c>
      <c r="M16" s="42">
        <f t="shared" si="5"/>
        <v>41.397449999999999</v>
      </c>
      <c r="N16" s="42">
        <f t="shared" si="7"/>
        <v>1.3652499999999961</v>
      </c>
      <c r="O16" s="45">
        <v>51</v>
      </c>
      <c r="P16" s="42">
        <f t="shared" si="6"/>
        <v>50.053184679089028</v>
      </c>
      <c r="Q16" s="42">
        <f t="shared" si="8"/>
        <v>2.7013043478260883</v>
      </c>
      <c r="R16" s="22">
        <v>39</v>
      </c>
      <c r="S16" s="23">
        <v>45</v>
      </c>
      <c r="T16" s="23">
        <v>48</v>
      </c>
      <c r="U16" s="23">
        <v>54</v>
      </c>
      <c r="V16" s="54">
        <f t="shared" si="4"/>
        <v>99.093001598946103</v>
      </c>
      <c r="W16" s="7"/>
      <c r="X16" s="7"/>
    </row>
    <row r="17" spans="1:24" ht="15.95" customHeight="1" x14ac:dyDescent="0.25">
      <c r="A17" s="87">
        <v>3</v>
      </c>
      <c r="B17" s="47">
        <v>41.981250000000003</v>
      </c>
      <c r="C17" s="47">
        <v>49.7</v>
      </c>
      <c r="D17" s="42">
        <v>42.099999999999994</v>
      </c>
      <c r="E17" s="42">
        <v>40.643000000000001</v>
      </c>
      <c r="F17" s="47">
        <v>42</v>
      </c>
      <c r="G17" s="47">
        <v>51.540869565217392</v>
      </c>
      <c r="H17" s="47">
        <v>50.411999999999999</v>
      </c>
      <c r="I17" s="47">
        <v>42</v>
      </c>
      <c r="J17" s="47">
        <v>49.32</v>
      </c>
      <c r="K17" s="47">
        <v>50.4</v>
      </c>
      <c r="L17" s="45">
        <v>42</v>
      </c>
      <c r="M17" s="42">
        <f t="shared" si="5"/>
        <v>41.74485</v>
      </c>
      <c r="N17" s="42">
        <f t="shared" si="7"/>
        <v>1.4569999999999936</v>
      </c>
      <c r="O17" s="45">
        <v>51</v>
      </c>
      <c r="P17" s="42">
        <f t="shared" si="6"/>
        <v>50.274573913043483</v>
      </c>
      <c r="Q17" s="42">
        <f t="shared" si="8"/>
        <v>2.2208695652173915</v>
      </c>
      <c r="R17" s="22">
        <v>39</v>
      </c>
      <c r="S17" s="23">
        <v>45</v>
      </c>
      <c r="T17" s="23">
        <v>48</v>
      </c>
      <c r="U17" s="23">
        <v>54</v>
      </c>
      <c r="V17" s="54">
        <f t="shared" si="4"/>
        <v>99.531297860310744</v>
      </c>
      <c r="W17" s="7"/>
      <c r="X17" s="7"/>
    </row>
    <row r="18" spans="1:24" ht="15.95" customHeight="1" x14ac:dyDescent="0.25">
      <c r="A18" s="87">
        <v>4</v>
      </c>
      <c r="B18" s="47">
        <v>41.996153846153852</v>
      </c>
      <c r="C18" s="47">
        <v>49.336666666666666</v>
      </c>
      <c r="D18" s="42">
        <v>42.333333333333336</v>
      </c>
      <c r="E18" s="42">
        <v>41.189</v>
      </c>
      <c r="F18" s="47">
        <v>41.714285714285715</v>
      </c>
      <c r="G18" s="47">
        <v>50.370416666666664</v>
      </c>
      <c r="H18" s="47">
        <v>49.664999999999999</v>
      </c>
      <c r="I18" s="47">
        <v>42.4</v>
      </c>
      <c r="J18" s="47">
        <v>49.25</v>
      </c>
      <c r="K18" s="47">
        <v>50.133333333333333</v>
      </c>
      <c r="L18" s="45">
        <v>42</v>
      </c>
      <c r="M18" s="42">
        <f t="shared" si="5"/>
        <v>41.926554578754583</v>
      </c>
      <c r="N18" s="42">
        <f t="shared" si="7"/>
        <v>1.2109999999999985</v>
      </c>
      <c r="O18" s="45">
        <v>51</v>
      </c>
      <c r="P18" s="42">
        <f t="shared" si="6"/>
        <v>49.751083333333334</v>
      </c>
      <c r="Q18" s="42">
        <f t="shared" si="8"/>
        <v>1.1204166666666637</v>
      </c>
      <c r="R18" s="22">
        <v>39</v>
      </c>
      <c r="S18" s="23">
        <v>45</v>
      </c>
      <c r="T18" s="23">
        <v>48</v>
      </c>
      <c r="U18" s="23">
        <v>54</v>
      </c>
      <c r="V18" s="54">
        <f t="shared" si="4"/>
        <v>98.4949151968531</v>
      </c>
    </row>
    <row r="19" spans="1:24" ht="15.95" customHeight="1" x14ac:dyDescent="0.25">
      <c r="A19" s="87">
        <v>5</v>
      </c>
      <c r="B19" s="47">
        <v>42.000000000000007</v>
      </c>
      <c r="C19" s="47">
        <v>49.4076086956522</v>
      </c>
      <c r="D19" s="42">
        <v>42.017647058823528</v>
      </c>
      <c r="E19" s="42">
        <v>41.868000000000002</v>
      </c>
      <c r="F19" s="47">
        <v>41.25</v>
      </c>
      <c r="G19" s="47">
        <v>50.523684210526319</v>
      </c>
      <c r="H19" s="47">
        <v>49.331000000000003</v>
      </c>
      <c r="I19" s="47">
        <v>42.5</v>
      </c>
      <c r="J19" s="47">
        <v>49.93</v>
      </c>
      <c r="K19" s="47">
        <v>49.315789473684212</v>
      </c>
      <c r="L19" s="45">
        <v>42</v>
      </c>
      <c r="M19" s="42">
        <f t="shared" si="5"/>
        <v>41.92712941176471</v>
      </c>
      <c r="N19" s="42">
        <f t="shared" ref="N19:N20" si="9">MAX(B19,D19,E19,F19,I19)-MIN(B19,D19,E19,E19,F19,I19)</f>
        <v>1.25</v>
      </c>
      <c r="O19" s="45">
        <v>51</v>
      </c>
      <c r="P19" s="42">
        <f t="shared" si="6"/>
        <v>49.70161647597255</v>
      </c>
      <c r="Q19" s="42">
        <f t="shared" si="8"/>
        <v>1.2078947368421069</v>
      </c>
      <c r="R19" s="22">
        <v>39</v>
      </c>
      <c r="S19" s="23">
        <v>45</v>
      </c>
      <c r="T19" s="23">
        <v>48</v>
      </c>
      <c r="U19" s="23">
        <v>54</v>
      </c>
      <c r="V19" s="54">
        <f t="shared" si="4"/>
        <v>98.396982979213519</v>
      </c>
    </row>
    <row r="20" spans="1:24" ht="15.95" customHeight="1" x14ac:dyDescent="0.25">
      <c r="A20" s="87">
        <v>6</v>
      </c>
      <c r="B20" s="46"/>
      <c r="C20" s="44"/>
      <c r="D20" s="44"/>
      <c r="E20" s="44"/>
      <c r="F20" s="44"/>
      <c r="G20" s="44"/>
      <c r="H20" s="44"/>
      <c r="I20" s="44"/>
      <c r="J20" s="44"/>
      <c r="K20" s="44"/>
      <c r="L20" s="45">
        <v>42</v>
      </c>
      <c r="M20" s="42"/>
      <c r="N20" s="42">
        <f t="shared" si="9"/>
        <v>0</v>
      </c>
      <c r="O20" s="45">
        <v>51</v>
      </c>
      <c r="P20" s="42"/>
      <c r="Q20" s="42">
        <f t="shared" si="8"/>
        <v>0</v>
      </c>
      <c r="R20" s="22">
        <v>39</v>
      </c>
      <c r="S20" s="23">
        <v>45</v>
      </c>
      <c r="T20" s="23">
        <v>48</v>
      </c>
      <c r="U20" s="23">
        <v>54</v>
      </c>
      <c r="V20" s="54">
        <f t="shared" si="4"/>
        <v>0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Yellow Bottle 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TBIL</vt:lpstr>
      <vt:lpstr>TP</vt:lpstr>
      <vt:lpstr>ALB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2023.1月を100％とした時の活性変化率</vt:lpstr>
      <vt:lpstr>'Yellow Bottle 認証値'!Print_Area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2023-05-05T09:22:27Z</dcterms:created>
  <dcterms:modified xsi:type="dcterms:W3CDTF">2024-06-06T21:45:37Z</dcterms:modified>
</cp:coreProperties>
</file>